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06" windowWidth="9720" windowHeight="5010" activeTab="0"/>
  </bookViews>
  <sheets>
    <sheet name="C1 (Pág. 9)" sheetId="1" r:id="rId1"/>
    <sheet name="C1 (Pág. 10)" sheetId="2" r:id="rId2"/>
    <sheet name="C1 (Pág. 11)" sheetId="3" r:id="rId3"/>
    <sheet name="C2 (Pág. 12)" sheetId="4" r:id="rId4"/>
    <sheet name="C2 (Pág. 13)" sheetId="5" r:id="rId5"/>
    <sheet name="C2 (Pág . 14)" sheetId="6" r:id="rId6"/>
    <sheet name="C3 (Pág. 15)" sheetId="7" r:id="rId7"/>
    <sheet name="C3 (Pág. 16)" sheetId="8" r:id="rId8"/>
    <sheet name="C4 (Pág. 17)" sheetId="9" r:id="rId9"/>
    <sheet name="C4 (Pág. 18)" sheetId="10" r:id="rId10"/>
    <sheet name="C4 (Pág. 19)" sheetId="11" r:id="rId11"/>
    <sheet name="C4 (Pág. 20)" sheetId="12" r:id="rId12"/>
    <sheet name="C5 (Pág. 21)" sheetId="13" r:id="rId13"/>
    <sheet name="C5 (Pág. 22)" sheetId="14" r:id="rId14"/>
    <sheet name="C6 (Pág. 23)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k">'[2]93'!#REF!</definedName>
    <definedName name="\v">'[2]93'!#REF!</definedName>
    <definedName name="\z">'[2]93'!#REF!</definedName>
    <definedName name="_Fill" localSheetId="1" hidden="1">#REF!</definedName>
    <definedName name="_Fill" localSheetId="2" hidden="1">#REF!</definedName>
    <definedName name="_Fill" localSheetId="0" hidden="1">#REF!</definedName>
    <definedName name="_Fill" hidden="1">#REF!</definedName>
    <definedName name="_Order1" hidden="1">0</definedName>
    <definedName name="A_impresión_IM" localSheetId="1">#REF!</definedName>
    <definedName name="A_impresión_IM" localSheetId="2">#REF!</definedName>
    <definedName name="A_impresión_IM" localSheetId="0">#REF!</definedName>
    <definedName name="A_impresión_IM">#REF!</definedName>
    <definedName name="_xlnm.Print_Area" localSheetId="1">'C1 (Pág. 10)'!$A$1:$R$89</definedName>
    <definedName name="_xlnm.Print_Area" localSheetId="2">'C1 (Pág. 11)'!$A$1:$R$80</definedName>
    <definedName name="_xlnm.Print_Area" localSheetId="0">'C1 (Pág. 9)'!$A$1:$R$96</definedName>
    <definedName name="_xlnm.Print_Area" localSheetId="5">'C2 (Pág . 14)'!$A$1:$S$91</definedName>
    <definedName name="_xlnm.Print_Area" localSheetId="3">'C2 (Pág. 12)'!$A$1:$R$87</definedName>
    <definedName name="_xlnm.Print_Area" localSheetId="4">'C2 (Pág. 13)'!$A$1:$R$87</definedName>
    <definedName name="_xlnm.Print_Area" localSheetId="6">'C3 (Pág. 15)'!$A$1:$P$85</definedName>
    <definedName name="_xlnm.Print_Area" localSheetId="7">'C3 (Pág. 16)'!$A$1:$P$74</definedName>
    <definedName name="_xlnm.Print_Area" localSheetId="8">'C4 (Pág. 17)'!$A$1:$O$86</definedName>
    <definedName name="_xlnm.Print_Area" localSheetId="9">'C4 (Pág. 18)'!$A$1:$O$103</definedName>
    <definedName name="_xlnm.Print_Area" localSheetId="10">'C4 (Pág. 19)'!$A$1:$O$93</definedName>
    <definedName name="_xlnm.Print_Area" localSheetId="11">'C4 (Pág. 20)'!$A$1:$O$88</definedName>
    <definedName name="_xlnm.Print_Area" localSheetId="12">'C5 (Pág. 21)'!$A$1:$P$84</definedName>
    <definedName name="_xlnm.Print_Area" localSheetId="13">'C5 (Pág. 22)'!$A$1:$P$82</definedName>
    <definedName name="_xlnm.Print_Area" localSheetId="14">'C6 (Pág. 23)'!$A$1:$Q$85</definedName>
    <definedName name="CUADRO" hidden="1">'[4]POBLACION'!$A$17:$A$146</definedName>
    <definedName name="DIFERENCIAS">#N/A</definedName>
    <definedName name="EDO" localSheetId="1" hidden="1">#REF!</definedName>
    <definedName name="EDO" localSheetId="2" hidden="1">#REF!</definedName>
    <definedName name="EDO" localSheetId="0" hidden="1">#REF!</definedName>
    <definedName name="EDO" hidden="1">#REF!</definedName>
    <definedName name="er" hidden="1">#REF!</definedName>
    <definedName name="GGG" localSheetId="1">'[7]FERNANDO'!$A$10:$E$771</definedName>
    <definedName name="GGG" localSheetId="2">'[7]FERNANDO'!$A$10:$E$771</definedName>
    <definedName name="GGG" localSheetId="0">'[7]FERNANDO'!$A$10:$E$771</definedName>
    <definedName name="GGG">'[7]FERNANDO'!$A$10:$E$771</definedName>
    <definedName name="grupos_1">'[8]FERNANDO'!$A$10:$E$771</definedName>
    <definedName name="grupos_e">'[8]FERNANDO'!$A$10:$E$771</definedName>
    <definedName name="I_EGRESOS">#REF!</definedName>
    <definedName name="indice" hidden="1">#REF!</definedName>
    <definedName name="RRR" hidden="1">'[9]POBLACION'!$A$17:$A$146</definedName>
    <definedName name="tu">'[10]ING-EGR.'!#REF!</definedName>
    <definedName name="VARIABLES">#N/A</definedName>
    <definedName name="YO" localSheetId="1" hidden="1">'[11]POBLACION'!$A$17:$A$146</definedName>
    <definedName name="YO" localSheetId="2" hidden="1">'[11]POBLACION'!$A$17:$A$146</definedName>
    <definedName name="YO" localSheetId="0" hidden="1">'[11]POBLACION'!$A$17:$A$146</definedName>
    <definedName name="YO" hidden="1">'[11]POBLACION'!$A$17:$A$146</definedName>
  </definedNames>
  <calcPr fullCalcOnLoad="1"/>
</workbook>
</file>

<file path=xl/sharedStrings.xml><?xml version="1.0" encoding="utf-8"?>
<sst xmlns="http://schemas.openxmlformats.org/spreadsheetml/2006/main" count="961" uniqueCount="539">
  <si>
    <t>Comprende médicos generales, especialistas, pasantes, odontólogos y personal médico en otras labores de la SSA, IMSS, ISSSTE, PEMEX, SDN, SM y el INI.</t>
  </si>
  <si>
    <t xml:space="preserve">f/ </t>
  </si>
  <si>
    <t>Se refiere a ramos autónomos (IFE y CNDH) y aportaciones federales.</t>
  </si>
  <si>
    <t>(Megawatts por hora)</t>
  </si>
  <si>
    <t>El volumen y valor de la producción pecuaria corresponde a carne en canal de las principales especies ganaderas.</t>
  </si>
  <si>
    <r>
      <t>(hab/km</t>
    </r>
    <r>
      <rPr>
        <vertAlign val="superscript"/>
        <sz val="11"/>
        <rFont val="Gill Sans"/>
        <family val="2"/>
      </rPr>
      <t>2</t>
    </r>
    <r>
      <rPr>
        <sz val="11"/>
        <rFont val="Gill Sans"/>
        <family val="2"/>
      </rPr>
      <t>)</t>
    </r>
  </si>
  <si>
    <t>(Años de vida)</t>
  </si>
  <si>
    <t>La cifra estatal incluye la operación de desayunadores en centros escolares y cocinas populares.</t>
  </si>
  <si>
    <t>La información reportada a nivel nacional corresponde al Programa de Atención a niños, niñas y adolescentes en situación de vulnerabilidad.</t>
  </si>
  <si>
    <t>Incluye secuestro, violación, abigeato y despojo, entre otros.</t>
  </si>
  <si>
    <t>A nivel estatal, se incluyen órdenes de aprehensión cumplidas por delitos graves.</t>
  </si>
  <si>
    <t>Incluye la modalidad no escolarizada.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</si>
  <si>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|</t>
  </si>
  <si>
    <t>a/</t>
  </si>
  <si>
    <t xml:space="preserve">b/ </t>
  </si>
  <si>
    <t xml:space="preserve">d/ </t>
  </si>
  <si>
    <t>f/</t>
  </si>
  <si>
    <t>g/</t>
  </si>
  <si>
    <t>h/</t>
  </si>
  <si>
    <t>i/</t>
  </si>
  <si>
    <t>j/</t>
  </si>
  <si>
    <t>l/</t>
  </si>
  <si>
    <t>m/</t>
  </si>
  <si>
    <t>n/</t>
  </si>
  <si>
    <t>o/</t>
  </si>
  <si>
    <t>A nivel estatal incluye consultorios dentales.</t>
  </si>
  <si>
    <t xml:space="preserve"> </t>
  </si>
  <si>
    <t>%</t>
  </si>
  <si>
    <t>M1</t>
  </si>
  <si>
    <t>M2</t>
  </si>
  <si>
    <t>M3</t>
  </si>
  <si>
    <t>M4</t>
  </si>
  <si>
    <t>e/</t>
  </si>
  <si>
    <t>No incluye ingresos extraordinarios.</t>
  </si>
  <si>
    <t>(Continúa)</t>
  </si>
  <si>
    <t>TCPA
(%)</t>
  </si>
  <si>
    <t>k/</t>
  </si>
  <si>
    <t>(Dotación diaria)</t>
  </si>
  <si>
    <t>(Millones de pesos)</t>
  </si>
  <si>
    <t>(Pesos)</t>
  </si>
  <si>
    <t>(Miles de pesos)</t>
  </si>
  <si>
    <t>(Millones de dólares)</t>
  </si>
  <si>
    <t>(Miles de cabezas)</t>
  </si>
  <si>
    <t>(Por ciento)</t>
  </si>
  <si>
    <t>(Pesos por dólar)</t>
  </si>
  <si>
    <t>(Pesos por libra)</t>
  </si>
  <si>
    <t>(Pesos por euro)</t>
  </si>
  <si>
    <t>(Pesos por yen)</t>
  </si>
  <si>
    <t>(Dólar)</t>
  </si>
  <si>
    <t>(Punto)</t>
  </si>
  <si>
    <t>(Por mil)</t>
  </si>
  <si>
    <t>b/</t>
  </si>
  <si>
    <t>c/</t>
  </si>
  <si>
    <t>d/</t>
  </si>
  <si>
    <t>p/</t>
  </si>
  <si>
    <t>La cifra nacional de aeropuertos corresponde a nacionales e internacionales.</t>
  </si>
  <si>
    <t>Comprende infraestructura concensionada y permisionada.</t>
  </si>
  <si>
    <t>(Dólares por barril)</t>
  </si>
  <si>
    <t>(Pesos por tonelada)</t>
  </si>
  <si>
    <t>(Dólares po kilogramo)</t>
  </si>
  <si>
    <t>(Pesos por kilogramo)</t>
  </si>
  <si>
    <t>(Pesos por pieza)</t>
  </si>
  <si>
    <t>(Pesos por litro)</t>
  </si>
  <si>
    <t xml:space="preserve">g/ </t>
  </si>
  <si>
    <t xml:space="preserve">e/ </t>
  </si>
  <si>
    <t>ND</t>
  </si>
  <si>
    <t>NA</t>
  </si>
  <si>
    <t>(Comedor)</t>
  </si>
  <si>
    <t>q/</t>
  </si>
  <si>
    <t xml:space="preserve">h/ </t>
  </si>
  <si>
    <t xml:space="preserve">i/ </t>
  </si>
  <si>
    <t>(Litros)</t>
  </si>
  <si>
    <t>r/</t>
  </si>
  <si>
    <t>(Pesos diarios)</t>
  </si>
  <si>
    <t>De 2000 a 2008</t>
  </si>
  <si>
    <t>Comprende médicos en contacto con el paciente, especialistas, pasantes, odontólogos y personal médico en otras labores.</t>
  </si>
  <si>
    <t>La cifra estatal y nacional corresponde a la inversión física del sector público federal ejercida.</t>
  </si>
  <si>
    <t>Información económica estatal y nacional a precios corrientes</t>
  </si>
  <si>
    <t>Cuadro 2</t>
  </si>
  <si>
    <t>Concepto</t>
  </si>
  <si>
    <t>Nacional</t>
  </si>
  <si>
    <t>Estatal</t>
  </si>
  <si>
    <t>Producción</t>
  </si>
  <si>
    <t>Producto Interno Bruto E/</t>
  </si>
  <si>
    <t>Salarios</t>
  </si>
  <si>
    <t>Salarios mínimos</t>
  </si>
  <si>
    <t>Promedio</t>
  </si>
  <si>
    <t>Toluca</t>
  </si>
  <si>
    <t>Zona metropolitana</t>
  </si>
  <si>
    <t>Finanzas públicas</t>
  </si>
  <si>
    <t>Ramo 33</t>
  </si>
  <si>
    <t>Ramo 20</t>
  </si>
  <si>
    <t>Ordinarios</t>
  </si>
  <si>
    <t>Extraordinarios netos</t>
  </si>
  <si>
    <t>Poder legislativo</t>
  </si>
  <si>
    <t>Poder judicial</t>
  </si>
  <si>
    <t>Otros h/</t>
  </si>
  <si>
    <t xml:space="preserve">Gasto programable </t>
  </si>
  <si>
    <t>Gasto corriente</t>
  </si>
  <si>
    <t>Transferencias</t>
  </si>
  <si>
    <t>Gasto programable</t>
  </si>
  <si>
    <t>Costo financiero de la deuda</t>
  </si>
  <si>
    <t>Otros</t>
  </si>
  <si>
    <t>Saldo de la deuda pública</t>
  </si>
  <si>
    <t>Sector externo</t>
  </si>
  <si>
    <t>Balanza comercial</t>
  </si>
  <si>
    <t>Exportaciones totales</t>
  </si>
  <si>
    <t>Importaciones totales</t>
  </si>
  <si>
    <t>Saldo comercial</t>
  </si>
  <si>
    <t xml:space="preserve">Agrícola  </t>
  </si>
  <si>
    <t xml:space="preserve">Superficie cosechada total  </t>
  </si>
  <si>
    <t>Superficie cosechada de maíz grano</t>
  </si>
  <si>
    <t>Valor de la producción total</t>
  </si>
  <si>
    <t>Valor de la producción de maíz grano</t>
  </si>
  <si>
    <t>Crédito de avío</t>
  </si>
  <si>
    <t>Crédito refaccionario</t>
  </si>
  <si>
    <t>Tenencia social de la tierra</t>
  </si>
  <si>
    <t>Superficie ejidal y comunal</t>
  </si>
  <si>
    <t>Ejidos y comunidades</t>
  </si>
  <si>
    <t>Ejidatarios y comuneros</t>
  </si>
  <si>
    <t xml:space="preserve">Volumen de la producción pecuaria </t>
  </si>
  <si>
    <t>Valor de la producción pecuaria</t>
  </si>
  <si>
    <t>Volumen de la explotación forestal maderable</t>
  </si>
  <si>
    <t>Valor de la explotación forestal maderable</t>
  </si>
  <si>
    <t>Volumen de la producción pesquera</t>
  </si>
  <si>
    <t xml:space="preserve">Minería </t>
  </si>
  <si>
    <t xml:space="preserve">Valor total </t>
  </si>
  <si>
    <t>Valor de los principales productos</t>
  </si>
  <si>
    <t>Oro</t>
  </si>
  <si>
    <t>Plata</t>
  </si>
  <si>
    <t>Cobre</t>
  </si>
  <si>
    <t>Electricidad</t>
  </si>
  <si>
    <t>Consumo de energía eléctrica</t>
  </si>
  <si>
    <t>Ventas de energía eléctrica</t>
  </si>
  <si>
    <t>Usuarios de energía eléctrica</t>
  </si>
  <si>
    <t>Establecimientos de hospedaje</t>
  </si>
  <si>
    <t>Cuartos de hotel</t>
  </si>
  <si>
    <t>Comunicaciones</t>
  </si>
  <si>
    <t>Longitud de carreteras</t>
  </si>
  <si>
    <t>Longitud de vías férreas</t>
  </si>
  <si>
    <t>Aeródromos</t>
  </si>
  <si>
    <t>Oficinas telegráficas</t>
  </si>
  <si>
    <t>Servicio interior</t>
  </si>
  <si>
    <t>Servicio internacional</t>
  </si>
  <si>
    <t>Información económica estatal a precios constantes</t>
  </si>
  <si>
    <r>
      <t xml:space="preserve">2009 </t>
    </r>
    <r>
      <rPr>
        <sz val="12"/>
        <rFont val="Gill Sans"/>
        <family val="2"/>
      </rPr>
      <t>P/</t>
    </r>
  </si>
  <si>
    <t>Serie anual de 2000 a 2009</t>
  </si>
  <si>
    <t xml:space="preserve">Valor de la producción pesquera  </t>
  </si>
  <si>
    <t>Cuadro 3</t>
  </si>
  <si>
    <t>Producto Interno Bruto (PIB)</t>
  </si>
  <si>
    <t>Valor Agregado Bruto (VAB)</t>
  </si>
  <si>
    <t>Inflación</t>
  </si>
  <si>
    <t>Salarios mínimos ( Base 2Q jun. 2002=100)</t>
  </si>
  <si>
    <t>Inversión pública federal ejercida</t>
  </si>
  <si>
    <t>Inversión pública estatal ejercida por programa</t>
  </si>
  <si>
    <t>Gasto de Inversión Sectorial</t>
  </si>
  <si>
    <t>Ingresos consolidados</t>
  </si>
  <si>
    <t>Egresos consolidados</t>
  </si>
  <si>
    <t>Poder ejecutivo</t>
  </si>
  <si>
    <t>Inversión pública</t>
  </si>
  <si>
    <t>Gasto no programable</t>
  </si>
  <si>
    <t>Participación y apoyos a municipios</t>
  </si>
  <si>
    <t xml:space="preserve">Costo financiero de la deuda  </t>
  </si>
  <si>
    <t>Ingresos municipales</t>
  </si>
  <si>
    <t>Egresos municipales</t>
  </si>
  <si>
    <r>
      <t>2009</t>
    </r>
    <r>
      <rPr>
        <sz val="12"/>
        <rFont val="Gill Sans"/>
        <family val="2"/>
      </rPr>
      <t xml:space="preserve"> P/</t>
    </r>
  </si>
  <si>
    <t>Crédito otorgado al sector agropecuario</t>
  </si>
  <si>
    <t xml:space="preserve">Crédito de avío   </t>
  </si>
  <si>
    <t>Valor de la producción</t>
  </si>
  <si>
    <t>Valor de los pricipales productos</t>
  </si>
  <si>
    <t xml:space="preserve">Información social y económica nacional </t>
  </si>
  <si>
    <t>Cuadro 4</t>
  </si>
  <si>
    <t>Social</t>
  </si>
  <si>
    <t>Demografía</t>
  </si>
  <si>
    <t xml:space="preserve">Población total </t>
  </si>
  <si>
    <t>Esperanza de vida</t>
  </si>
  <si>
    <t>General</t>
  </si>
  <si>
    <t>Mujeres</t>
  </si>
  <si>
    <t>Salud y educación</t>
  </si>
  <si>
    <t>Personal médico a/</t>
  </si>
  <si>
    <t>Alumnos b/</t>
  </si>
  <si>
    <r>
      <t xml:space="preserve">Empleo </t>
    </r>
    <r>
      <rPr>
        <sz val="12"/>
        <rFont val="Gill Sans"/>
        <family val="2"/>
      </rPr>
      <t>c/</t>
    </r>
  </si>
  <si>
    <t>Tasa de desocupación</t>
  </si>
  <si>
    <t>Tasa de ocupación parcial y desocupación</t>
  </si>
  <si>
    <t>Tasa de condiciones críticas de ocupación</t>
  </si>
  <si>
    <t>Economía</t>
  </si>
  <si>
    <t>(Variables monetarias a precios corrientes)</t>
  </si>
  <si>
    <t>Valor Agregado Bruto</t>
  </si>
  <si>
    <t>Promedio ponderado</t>
  </si>
  <si>
    <t>Área geográfica A</t>
  </si>
  <si>
    <t>Área geográfica B</t>
  </si>
  <si>
    <t>Área geográfica C</t>
  </si>
  <si>
    <t>Deuda pública</t>
  </si>
  <si>
    <t>Deuda interna neta</t>
  </si>
  <si>
    <t>Deuda externa neta</t>
  </si>
  <si>
    <t>Ingresos del sector presupuestal</t>
  </si>
  <si>
    <t>Gobierno federal</t>
  </si>
  <si>
    <t>Organismos y empresas</t>
  </si>
  <si>
    <t xml:space="preserve">Gasto pagado del sector presupuestal   </t>
  </si>
  <si>
    <t>Balance del sector presupuestal</t>
  </si>
  <si>
    <t>Balance del sector extrapresupuestario</t>
  </si>
  <si>
    <t>Balance económico de caja</t>
  </si>
  <si>
    <t xml:space="preserve">Déficit financiero del sector público  d/    </t>
  </si>
  <si>
    <t>No financiero e/</t>
  </si>
  <si>
    <t>Financiero</t>
  </si>
  <si>
    <t>Programas contigentes</t>
  </si>
  <si>
    <t>Información social y económica nacional</t>
  </si>
  <si>
    <t>Inversión pública ejercida f/</t>
  </si>
  <si>
    <t>Balanza de pagos</t>
  </si>
  <si>
    <t>Saldo de la cuenta corriente</t>
  </si>
  <si>
    <t>Saldo de la cuenta de capital</t>
  </si>
  <si>
    <t>Comercio exterior</t>
  </si>
  <si>
    <t>Petroleras</t>
  </si>
  <si>
    <t>No petroleras</t>
  </si>
  <si>
    <t>Bienes de consumo</t>
  </si>
  <si>
    <t>Bienes intermedios</t>
  </si>
  <si>
    <t>Bienes de capital</t>
  </si>
  <si>
    <t>Indicadores financieros</t>
  </si>
  <si>
    <t>Mercado cambiaro</t>
  </si>
  <si>
    <t>Norteamérica</t>
  </si>
  <si>
    <t>Dólar bancario</t>
  </si>
  <si>
    <t>Compra</t>
  </si>
  <si>
    <t>Venta</t>
  </si>
  <si>
    <t>Dólar interbancario</t>
  </si>
  <si>
    <t>Dólar canadiense</t>
  </si>
  <si>
    <t>Europa y Asia</t>
  </si>
  <si>
    <t>Libra esterlina (venta)</t>
  </si>
  <si>
    <t>Euro (Venta)</t>
  </si>
  <si>
    <t>Yen Japonés (Venta)</t>
  </si>
  <si>
    <t>Cotizaciones internacionales</t>
  </si>
  <si>
    <t>Metales</t>
  </si>
  <si>
    <t>Onza Troy México (Venta)</t>
  </si>
  <si>
    <t>Onza Troy Londres (Venta)</t>
  </si>
  <si>
    <t>Onza Nueva York (Venta)</t>
  </si>
  <si>
    <t>Centenario (Venta)</t>
  </si>
  <si>
    <t>Onza Spot Londres (Venta)</t>
  </si>
  <si>
    <t>Onza Troy Nueva York (Venta)</t>
  </si>
  <si>
    <t>Petróleo</t>
  </si>
  <si>
    <t>Maya</t>
  </si>
  <si>
    <t>Istmo</t>
  </si>
  <si>
    <t>Olmeca</t>
  </si>
  <si>
    <t>Mezcla mexicana</t>
  </si>
  <si>
    <t>Varilla (3/8")</t>
  </si>
  <si>
    <t>Cemento gris</t>
  </si>
  <si>
    <t>Productos agrícolas</t>
  </si>
  <si>
    <t>Café (México Fob Laredo)</t>
  </si>
  <si>
    <t>Azúcar (Mundial)</t>
  </si>
  <si>
    <t>Tasas de interés</t>
  </si>
  <si>
    <t>Internacionales</t>
  </si>
  <si>
    <t>Preferencial Nueva York</t>
  </si>
  <si>
    <t>Prime Rate</t>
  </si>
  <si>
    <t>Libor Londres (6 meses)</t>
  </si>
  <si>
    <t>Nacionales</t>
  </si>
  <si>
    <t xml:space="preserve">Cedes </t>
  </si>
  <si>
    <t xml:space="preserve">60   días  </t>
  </si>
  <si>
    <t xml:space="preserve">90   días </t>
  </si>
  <si>
    <t>180  días</t>
  </si>
  <si>
    <t>Pagarés</t>
  </si>
  <si>
    <t>28 días</t>
  </si>
  <si>
    <t>91 días</t>
  </si>
  <si>
    <t>182 días</t>
  </si>
  <si>
    <t>Cetes (28 días)</t>
  </si>
  <si>
    <t>Costo Porcentual Promedio (CPP)</t>
  </si>
  <si>
    <t>Tasa Interés Intercambiaria de Equilibrio (28 días)</t>
  </si>
  <si>
    <t>Instrumentos de inversión</t>
  </si>
  <si>
    <t>Certificados de depósito (30 días)</t>
  </si>
  <si>
    <t>Aceptaciones bancarias (30 días)</t>
  </si>
  <si>
    <t>Letra del tesoro (3 meses)</t>
  </si>
  <si>
    <t>Papel comercial colocado por intermediarios (30 días)</t>
  </si>
  <si>
    <t>Indicadores bursátiles mundiales</t>
  </si>
  <si>
    <t>Nueva York (Dow Jones)</t>
  </si>
  <si>
    <t>Londres (FTSE-100)</t>
  </si>
  <si>
    <t>Francfort (XETRA DAX)</t>
  </si>
  <si>
    <t>Madrid (IBEX-35)</t>
  </si>
  <si>
    <t>Tokio (NIKKEI-225)</t>
  </si>
  <si>
    <t>Bolsa mexicana de valores</t>
  </si>
  <si>
    <t>Índice</t>
  </si>
  <si>
    <t>Empresas cotizadas</t>
  </si>
  <si>
    <t>Acciones operadas</t>
  </si>
  <si>
    <t>Indicadores monetarios</t>
  </si>
  <si>
    <t>Agregados monetarios</t>
  </si>
  <si>
    <t>Indicadores agrícolas</t>
  </si>
  <si>
    <t>Precios pagados al productor (primavera-verano)</t>
  </si>
  <si>
    <t>Maíz</t>
  </si>
  <si>
    <t>Frijol</t>
  </si>
  <si>
    <t>Sorgo</t>
  </si>
  <si>
    <t>Arroz</t>
  </si>
  <si>
    <t>Precios de mercado</t>
  </si>
  <si>
    <t>Precios nacionales al público</t>
  </si>
  <si>
    <t>Azúcar refinada</t>
  </si>
  <si>
    <t>Huevo blanco</t>
  </si>
  <si>
    <t>Huevo rojo</t>
  </si>
  <si>
    <t>Pan blanco (80 g)</t>
  </si>
  <si>
    <t>Combustibles</t>
  </si>
  <si>
    <t xml:space="preserve">Gasolina   </t>
  </si>
  <si>
    <t>Magna</t>
  </si>
  <si>
    <t>Premium</t>
  </si>
  <si>
    <t>Diesel</t>
  </si>
  <si>
    <t>Información económica nacional a precios constantes</t>
  </si>
  <si>
    <t>Cuadro 5</t>
  </si>
  <si>
    <t>Índice Nacional de Precios al Consumidor (Base 2Q jun 2002=100)</t>
  </si>
  <si>
    <t>Índice de la Canasta Básica (Base 2Q jun. 2002=100)</t>
  </si>
  <si>
    <t>Índice Nacional de Precios Productor (Base dic. 2003=100)</t>
  </si>
  <si>
    <t>Salarios mínimos (Base 2Q jun. 2002=100)</t>
  </si>
  <si>
    <t xml:space="preserve">Deuda interna neta </t>
  </si>
  <si>
    <t>Gasto pagado del sector presupuestal</t>
  </si>
  <si>
    <t>Gasto programado</t>
  </si>
  <si>
    <t>Déficit financiero del sector público</t>
  </si>
  <si>
    <t>No financiero</t>
  </si>
  <si>
    <t>Inversión pública ejercida</t>
  </si>
  <si>
    <t>Trigo</t>
  </si>
  <si>
    <t>Soya</t>
  </si>
  <si>
    <r>
      <t xml:space="preserve">Precios de mercado (Base 2Q jun. 2002=100) </t>
    </r>
    <r>
      <rPr>
        <b/>
        <vertAlign val="superscript"/>
        <sz val="12"/>
        <rFont val="Gill Sans"/>
        <family val="2"/>
      </rPr>
      <t xml:space="preserve"> </t>
    </r>
  </si>
  <si>
    <t>Gasolina</t>
  </si>
  <si>
    <t>Indicadores estatales y nacionales</t>
  </si>
  <si>
    <t>Cuadro 6</t>
  </si>
  <si>
    <t>Densidad de población</t>
  </si>
  <si>
    <t>Hechos vitales</t>
  </si>
  <si>
    <t>Tasa de natalidad</t>
  </si>
  <si>
    <t>Tasa de mortalidad</t>
  </si>
  <si>
    <t>Tasa de mortalidad infantil</t>
  </si>
  <si>
    <t>Salud</t>
  </si>
  <si>
    <t>Habitantes por médico</t>
  </si>
  <si>
    <t>Habitantes por cama censable</t>
  </si>
  <si>
    <t>Habitantes por unidad médica</t>
  </si>
  <si>
    <t>Abasto social</t>
  </si>
  <si>
    <t>Distribución diaria de leche por niño</t>
  </si>
  <si>
    <t>Educación</t>
  </si>
  <si>
    <t>Alumnos por maestro (nivel básico)</t>
  </si>
  <si>
    <t>Empleo</t>
  </si>
  <si>
    <t xml:space="preserve">Participación de los asegurados totales respecto a la PEA </t>
  </si>
  <si>
    <t>Tasa de desocupación a/</t>
  </si>
  <si>
    <t>PIB constante per cápita</t>
  </si>
  <si>
    <t>Índice de precios al consumidor (variación anual)</t>
  </si>
  <si>
    <t>Inversión pública federal per cápita</t>
  </si>
  <si>
    <t>Inversión pública estatal per cápita</t>
  </si>
  <si>
    <t>Ingresos municipales per cápita</t>
  </si>
  <si>
    <t>Egresos municipales per cápita</t>
  </si>
  <si>
    <t>Saldo de la deuda pública per cápita</t>
  </si>
  <si>
    <t>Agrícola</t>
  </si>
  <si>
    <t>Precio de la producción agrícola</t>
  </si>
  <si>
    <t>Precio de la producción de maíz grano</t>
  </si>
  <si>
    <t>Rendimiento de la producción agrícola</t>
  </si>
  <si>
    <t>Rendimiento de la producción de maíz grano</t>
  </si>
  <si>
    <t>Consumo de energía per cápita</t>
  </si>
  <si>
    <t>Longitud de carreteras por kilómetro cuadrado</t>
  </si>
  <si>
    <t>Líneas telefónicas por kilómetro cuadrado</t>
  </si>
  <si>
    <t>Fuente: Cuadros 1, 2, 3, 4 y 5.</t>
  </si>
  <si>
    <t>Los ingresos consolidados en el 2008 incluyen un superavit del ejercicio anterior de mil  406.6 millones pesos; mientras que para el 2009 fue de mil 38.4 millones.</t>
  </si>
  <si>
    <t>La cifra de inversión pública estatal ejercida para el 2009 incluye 11 mil 119.6 millones de pesos de cobertura regional, estatal y más de un municipio.</t>
  </si>
  <si>
    <t xml:space="preserve">El total de egresos estatal considera un sobre ejercicio del Poder Legislativo y Judicial de 45.8 millones de pesos para el 2009. </t>
  </si>
  <si>
    <t xml:space="preserve">Incluye el sector auxiliar a nivel estatal. </t>
  </si>
  <si>
    <t>Comprende expendios ubicados en pequeños comercios, tiendas DICONSA, LICONSA, y otros.</t>
  </si>
  <si>
    <t>Incluye establecimientos de clase económica (casas de huéspedes, cabañas, campamentos y otros) y establecimientos sin categoría.</t>
  </si>
  <si>
    <t>Forestal</t>
  </si>
  <si>
    <t>Pesca</t>
  </si>
  <si>
    <t xml:space="preserve">La cifra de 2009 es la misma que la de 2008, esto es debido a que no hay actualización de información en el Sistema Nacional de Información e Integración de Mercados. </t>
  </si>
  <si>
    <t>Producción (Base 2003=100)</t>
  </si>
  <si>
    <t>Las cifras corresponden a la inversión física del sector público federal ejercida, 2009.</t>
  </si>
  <si>
    <t xml:space="preserve">La tasa promedio corresponde al 24 de julio de 2009. </t>
  </si>
  <si>
    <t>TCPA: Tasa de crecimiento promedio anual del periodo de 2000 a 2009.</t>
  </si>
  <si>
    <t>Información social estatal y nacional</t>
  </si>
  <si>
    <t>Servicio de empleo (nacional y estatal)</t>
  </si>
  <si>
    <t>Trabajadores colocados</t>
  </si>
  <si>
    <t>Capacitación para el trabajo</t>
  </si>
  <si>
    <t>Capacitación y adiestramiento para el trabajo</t>
  </si>
  <si>
    <t>Edayos existentes</t>
  </si>
  <si>
    <t>Cuadro 1</t>
  </si>
  <si>
    <t>PIB corriente per cápita</t>
  </si>
  <si>
    <t>Materiales para construcción</t>
  </si>
  <si>
    <t>Papel Comercial, Tasa Promedio Ponderada g/</t>
  </si>
  <si>
    <t>Trigo h/</t>
  </si>
  <si>
    <t>Soya i/</t>
  </si>
  <si>
    <t>Población total</t>
  </si>
  <si>
    <r>
      <t xml:space="preserve">Demografía  </t>
    </r>
    <r>
      <rPr>
        <sz val="12"/>
        <rFont val="Gill Sans"/>
        <family val="2"/>
      </rPr>
      <t>E/</t>
    </r>
  </si>
  <si>
    <t>Hombres</t>
  </si>
  <si>
    <t>Infantil (0 a 4 años)</t>
  </si>
  <si>
    <t>Escolar (5 a 14 años)</t>
  </si>
  <si>
    <t>Fuerza de trabajo (15 a 64 años)</t>
  </si>
  <si>
    <t>Tercera edad (65 y más años)</t>
  </si>
  <si>
    <t>No especificado</t>
  </si>
  <si>
    <t>Femenina en edad reproductiva (15 a 49 años)</t>
  </si>
  <si>
    <t>Urbana</t>
  </si>
  <si>
    <t>Mixta</t>
  </si>
  <si>
    <t>Rural</t>
  </si>
  <si>
    <t>Zona conurbada con el Distrito FederaI  a/</t>
  </si>
  <si>
    <t>Nacidos en la entidad</t>
  </si>
  <si>
    <t xml:space="preserve">Inmigrantes  </t>
  </si>
  <si>
    <t>Esperanza de vida general</t>
  </si>
  <si>
    <r>
      <t xml:space="preserve">Hechos vitales </t>
    </r>
    <r>
      <rPr>
        <sz val="12"/>
        <rFont val="Gill Sans"/>
        <family val="2"/>
      </rPr>
      <t>b/</t>
    </r>
  </si>
  <si>
    <t>Nacimientos registrados</t>
  </si>
  <si>
    <t>Nacidos vivos</t>
  </si>
  <si>
    <t>Defunciones generales registradas</t>
  </si>
  <si>
    <t>Defunciones de menores de un año</t>
  </si>
  <si>
    <t>Matrimonios</t>
  </si>
  <si>
    <t>Divorcios</t>
  </si>
  <si>
    <r>
      <t xml:space="preserve">Salud </t>
    </r>
    <r>
      <rPr>
        <sz val="12"/>
        <rFont val="Gill Sans"/>
        <family val="2"/>
      </rPr>
      <t xml:space="preserve">c/ </t>
    </r>
  </si>
  <si>
    <t>Población de responsabilidad</t>
  </si>
  <si>
    <t>Derechohabiente</t>
  </si>
  <si>
    <t>Abierta</t>
  </si>
  <si>
    <t>Unidades médicas</t>
  </si>
  <si>
    <t>Personal médico  d/</t>
  </si>
  <si>
    <t xml:space="preserve">Enfermeras   </t>
  </si>
  <si>
    <t>Camas censables</t>
  </si>
  <si>
    <t>Consultorios médicos  e/</t>
  </si>
  <si>
    <t>Alimentación</t>
  </si>
  <si>
    <t>Desayunos escolares</t>
  </si>
  <si>
    <t>Paquetes alimenticios a familias</t>
  </si>
  <si>
    <t>Espacios de alimentación, encuentro y desarrollo f/</t>
  </si>
  <si>
    <t>Tiendas de abasto social</t>
  </si>
  <si>
    <t>Programa de abasto social de leche</t>
  </si>
  <si>
    <t>Lecherías</t>
  </si>
  <si>
    <t>Niños beneficiados</t>
  </si>
  <si>
    <t>Distribución diaria</t>
  </si>
  <si>
    <t>Resto del Estado</t>
  </si>
  <si>
    <t>Zona Metropolitana de la Ciudad de Toluca  a/</t>
  </si>
  <si>
    <t>427 609</t>
  </si>
  <si>
    <t>1 198 910</t>
  </si>
  <si>
    <t>Asistencia social</t>
  </si>
  <si>
    <t>Albergue y atención a menores en:</t>
  </si>
  <si>
    <t>Desamparo</t>
  </si>
  <si>
    <t>Situación extraordinaria (de y en la calle) g/</t>
  </si>
  <si>
    <t>Orientación para el desarrollo integral del adolescente</t>
  </si>
  <si>
    <t>Unidades básicas de rehabilitación</t>
  </si>
  <si>
    <t>Apliación de terapias de rehabilitación</t>
  </si>
  <si>
    <t>Ayudas funcionales</t>
  </si>
  <si>
    <t>Consultas de rehabilitación y educación especial</t>
  </si>
  <si>
    <t xml:space="preserve">Educación (Fin de cursos) </t>
  </si>
  <si>
    <t>Alumnos</t>
  </si>
  <si>
    <t>Preescolar</t>
  </si>
  <si>
    <t>Primaria</t>
  </si>
  <si>
    <t>Secundaria</t>
  </si>
  <si>
    <t>Media superior</t>
  </si>
  <si>
    <t>Superior</t>
  </si>
  <si>
    <t>Otros  h/</t>
  </si>
  <si>
    <t>Docentes</t>
  </si>
  <si>
    <t>Escuelas</t>
  </si>
  <si>
    <t xml:space="preserve">Otros h/  </t>
  </si>
  <si>
    <t>Cultura</t>
  </si>
  <si>
    <t xml:space="preserve">Centros culturales </t>
  </si>
  <si>
    <t>Centros culturales regionales</t>
  </si>
  <si>
    <t>Casas de cultura</t>
  </si>
  <si>
    <t>Bibliotecas</t>
  </si>
  <si>
    <t>Museos</t>
  </si>
  <si>
    <t>Justicia</t>
  </si>
  <si>
    <t>Delitos registrados</t>
  </si>
  <si>
    <t>Robo</t>
  </si>
  <si>
    <t>Homicidio</t>
  </si>
  <si>
    <t>Lesiones</t>
  </si>
  <si>
    <t>Daños en bienes</t>
  </si>
  <si>
    <t>Otros i/</t>
  </si>
  <si>
    <t>Averiguaciones consignadas</t>
  </si>
  <si>
    <t>Actas por responsabilidad oficial</t>
  </si>
  <si>
    <t>Población economicamente activa k/</t>
  </si>
  <si>
    <t>Población asegurada (IMSS)</t>
  </si>
  <si>
    <t>Conflictos laborales</t>
  </si>
  <si>
    <t>Huelgas estalladas</t>
  </si>
  <si>
    <t>2 638</t>
  </si>
  <si>
    <t>121 345</t>
  </si>
  <si>
    <t>185 927</t>
  </si>
  <si>
    <t>134 214</t>
  </si>
  <si>
    <t>104 915</t>
  </si>
  <si>
    <t>La información nacional corresponde al 2008.</t>
  </si>
  <si>
    <t>A nivel nacional la población derechohabiente se refiere a los afiliados  del IMSS e ISSSTE.</t>
  </si>
  <si>
    <t>Patrones totales (IMSS)</t>
  </si>
  <si>
    <t>Emplazamiento a huelgas registradas</t>
  </si>
  <si>
    <t xml:space="preserve">Volumen de la producción de maíz grano </t>
  </si>
  <si>
    <t>(Hectáreas)</t>
  </si>
  <si>
    <t>(Toneladas)</t>
  </si>
  <si>
    <t>Particiapación y apoyos a municipios</t>
  </si>
  <si>
    <t>(Metros cúbicos)</t>
  </si>
  <si>
    <t>(Kilómetros)</t>
  </si>
  <si>
    <t>(Piezas)</t>
  </si>
  <si>
    <t>(Toneladas por hectárea)</t>
  </si>
  <si>
    <t>(Litros por niño)</t>
  </si>
  <si>
    <t>(Pesos por persona)</t>
  </si>
  <si>
    <t>Indicadores monetarios (Base 2003=100)</t>
  </si>
  <si>
    <t>Finanzas públicas (Base 2003=100)</t>
  </si>
  <si>
    <t>Índice de Precios Implícito (VAB) (Base 2003=100)</t>
  </si>
  <si>
    <t>Variación anual  (%)</t>
  </si>
  <si>
    <t>Variación anual (%)</t>
  </si>
  <si>
    <t>Mercado de dinero de Nueva York</t>
  </si>
  <si>
    <t>Electricidad (Base 2003=100)</t>
  </si>
  <si>
    <t>Minería (Base 2003=100)</t>
  </si>
  <si>
    <t>Pesca (Base 2003=100)</t>
  </si>
  <si>
    <t>Forestal (Base 2003=100)</t>
  </si>
  <si>
    <t>Pecuario (Base 2003=100)</t>
  </si>
  <si>
    <t>Valor de la producción pesquera</t>
  </si>
  <si>
    <t>Agrícola (Base 2003=100)</t>
  </si>
  <si>
    <t>Finanzas Públicas (Base 2003=100)</t>
  </si>
  <si>
    <t xml:space="preserve">Índice de Precios Implícitos (VAB) (Base 2003=100) </t>
  </si>
  <si>
    <r>
      <t xml:space="preserve">Índice de Precios al Consumidor de la ciudad de Toluca </t>
    </r>
    <r>
      <rPr>
        <sz val="10"/>
        <rFont val="Gill Sans"/>
        <family val="2"/>
      </rPr>
      <t>(Base 2Q jun. 2002=100)</t>
    </r>
  </si>
  <si>
    <t>Índice de Precios Implícitos (PIB) (Base 2003=100)</t>
  </si>
  <si>
    <t>Incluye correspondencia expedida y recibida.</t>
  </si>
  <si>
    <t>Se refiere a líneas telefónicas en servicio residenciales y no residenciales.</t>
  </si>
  <si>
    <t>Las cifras estatales son obtenidas con base en la información contenida en la Cuenta Pública del Gobierno y Organismos Auxiliares del Estado de México 2000-2009.</t>
  </si>
  <si>
    <t>(Actas)</t>
  </si>
  <si>
    <t>(Centros)</t>
  </si>
  <si>
    <t>(Despensas)</t>
  </si>
  <si>
    <t>Fuente: IGECEM. Dirección de Estadística. Elaborado con base en información proporcionada por las unidades productoras de información de los ámbitos federal y estatal.</t>
  </si>
  <si>
    <t xml:space="preserve">Los datos corresponden al ciclo agrícola otoño-invierno. </t>
  </si>
  <si>
    <t>En 2000 la Zona  Metropolitana del Valle de México estaba conformaba por 35 municipios, a partir de 2005 se integra con 59.  Por otro lado, la  Zona Metropolitana del Valle de Toluca está integrada por nueve municipios.</t>
  </si>
  <si>
    <t>El concepto comprende: capacitación para el trabajo, educación inicial, especial y educación para adultos.</t>
  </si>
  <si>
    <t>Producto Interno Bruto Nacional E/</t>
  </si>
  <si>
    <t>Inversión pública federal ejercida a/</t>
  </si>
  <si>
    <t>Inversión pública estatal ejercida por programa b/</t>
  </si>
  <si>
    <t>Gasto de inversión sectorial c/</t>
  </si>
  <si>
    <t>Ingresos consolidados d/</t>
  </si>
  <si>
    <t>Egresos consolidados e/</t>
  </si>
  <si>
    <t>Poder ejecutivo f/</t>
  </si>
  <si>
    <t>Otros g/</t>
  </si>
  <si>
    <t>Inversión pública h/</t>
  </si>
  <si>
    <t>Ingresos municipales i/</t>
  </si>
  <si>
    <t>Egresos municipales i/</t>
  </si>
  <si>
    <t>Volumen de la producción total j/</t>
  </si>
  <si>
    <t>Existencias ganaderas de bovinos l/</t>
  </si>
  <si>
    <t>Aeropuertos n/</t>
  </si>
  <si>
    <r>
      <t xml:space="preserve">Turismo </t>
    </r>
    <r>
      <rPr>
        <sz val="12"/>
        <rFont val="Gill Sans"/>
        <family val="2"/>
      </rPr>
      <t>m/</t>
    </r>
  </si>
  <si>
    <t xml:space="preserve">Oficinas postales  o/   </t>
  </si>
  <si>
    <t>Movimiento de correspondencia p/</t>
  </si>
  <si>
    <t>Líneas telefónicas q/</t>
  </si>
  <si>
    <t>Estaciones de radio r/</t>
  </si>
  <si>
    <t>Estaciones de televisión r/</t>
  </si>
  <si>
    <t xml:space="preserve">Población Economicamente Activa </t>
  </si>
  <si>
    <t>Indicadores agrícolas  (Base 2003=100)</t>
  </si>
  <si>
    <r>
      <t xml:space="preserve">Combustibles (Base 2003=100) </t>
    </r>
    <r>
      <rPr>
        <b/>
        <vertAlign val="superscript"/>
        <sz val="12"/>
        <rFont val="Gill Sans"/>
        <family val="2"/>
      </rPr>
      <t xml:space="preserve"> </t>
    </r>
  </si>
  <si>
    <r>
      <t>Pecuario</t>
    </r>
    <r>
      <rPr>
        <sz val="12"/>
        <rFont val="Gill Sans"/>
        <family val="2"/>
      </rPr>
      <t xml:space="preserve"> k/</t>
    </r>
  </si>
  <si>
    <t>Órdenes de aprehensión cumplidas j/</t>
  </si>
  <si>
    <t>Recepción de solicitudes de empleo</t>
  </si>
  <si>
    <t>A partir del 2004, el Programa de Inversión Estatal cambió de nombre a Gasto de Inversión Sectorial</t>
  </si>
  <si>
    <t>En 2007 y 2008 las cifras estatales se refieren a ingresos y egresos presupuestados municipales; mientras que, los nacionales corresponden a ingresos y egresos netos públicos estatales.</t>
  </si>
  <si>
    <t>El volumen de producción agrícola total no incluye maguey pulquero y producción floricola.</t>
  </si>
  <si>
    <t xml:space="preserve">La cifra estatal de 2002 se consideró igual a la de 2001 para tomarlo como año índice para el inicio de las estadísticas a nivel municipal con los sistemas automatizados de SAGARPA. Por otro lado, el dato nacional 2009 corresponde al registrado en 2008. </t>
  </si>
  <si>
    <t>Nota: Los valores de las variables de producción a precios constantes se obtuvieron al dividir los valores monetarios a precios corrientes entre el Índice de Precios Implícito (IPI) del Producto Interno Bruto y el resultado se multiplicó por cien. Mientras que en el sector agrícola, forestal y pesca se utilizó el IPI agropecuario, para minería y electricidad el IPI de minería y el IPI de electricidad, respectivamente. En el caso de los salarios mínimos se utilizó el Índice de Precios al Consumidor.</t>
  </si>
  <si>
    <t>Comprende al balance económico (Gobierno Federal, organismos y empresas públicas no financieras) y a la intermediación financiera de la banca de desarrollo y los fideicomisos oficiales de fomento.</t>
  </si>
  <si>
    <t>Las cifras e indicadores de la serie corresponden al cuarto trimestre de cada año.</t>
  </si>
  <si>
    <t>Las cifras de la serie corresponden al cuarto trimestre de cada año.</t>
  </si>
  <si>
    <t>Nota: Los valores de las variables de producción a precios constantes se obtuvieron de dividir los valores monetarios a precios corrientes entre el Índice de Precios Implícito (IPI) del Producto Interno Bruto y el resultado se multiplicó por cien. Para el caso de los salarios mínimos, los precios pagados al productor y los precios nacionales al público se utilizó el Índice de Precios al Consumidor, el Índice de Precios al Productor y el índice de la canasta básica, respectivamente.</t>
  </si>
  <si>
    <t>Los indicadores de la serie corresponden al cuarto trimestre de cada año. Las tasas del periodo 2000 a 2004 fueron homologadas con base en los criterios de la Encuentas Nacional de Ocupación y Empleo.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</si>
</sst>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N$&quot;#,##0_);[Red]\(&quot;N$&quot;#,##0\)"/>
    <numFmt numFmtId="173" formatCode="&quot;N$&quot;#,##0.00_);[Red]\(&quot;N$&quot;#,##0.00\)"/>
    <numFmt numFmtId="174" formatCode="#,##0.0_);\(#,##0.0\)"/>
    <numFmt numFmtId="175" formatCode="General_)"/>
    <numFmt numFmtId="176" formatCode="#,##0.0;[Red]\-#,##0.0"/>
    <numFmt numFmtId="177" formatCode="0.0"/>
    <numFmt numFmtId="178" formatCode="0.0000"/>
    <numFmt numFmtId="179" formatCode="#\ ###\ ###\ ##0.0"/>
    <numFmt numFmtId="180" formatCode="00.00"/>
    <numFmt numFmtId="181" formatCode="#\ ##0"/>
    <numFmt numFmtId="182" formatCode="#\ ##0.0"/>
    <numFmt numFmtId="183" formatCode="###\ ###\ ##0"/>
    <numFmt numFmtId="184" formatCode="###\ ###\ ##0.0"/>
    <numFmt numFmtId="185" formatCode="###\ ##0.0"/>
    <numFmt numFmtId="186" formatCode="#\ ##0.00"/>
    <numFmt numFmtId="187" formatCode="###\ ##0.00"/>
    <numFmt numFmtId="188" formatCode="###\ ###\ ##0.00"/>
    <numFmt numFmtId="189" formatCode="\-"/>
    <numFmt numFmtId="190" formatCode="\(###\ ###\ ##0.0\)"/>
    <numFmt numFmtId="191" formatCode="\(#\ ##0.0\)"/>
    <numFmt numFmtId="192" formatCode="##\ ###\ ##0.0"/>
    <numFmt numFmtId="193" formatCode="####\ ##0.00"/>
    <numFmt numFmtId="194" formatCode="#\ ###\ ##0.00"/>
    <numFmt numFmtId="195" formatCode="###\ ###\ ###\ ##0"/>
    <numFmt numFmtId="196" formatCode="#\ ###\ ##0"/>
    <numFmt numFmtId="197" formatCode="[$€]#,##0.00_);[Red]\([$€]#,##0.00\)"/>
    <numFmt numFmtId="198" formatCode="##\ ###0.0"/>
    <numFmt numFmtId="199" formatCode="##0.00"/>
    <numFmt numFmtId="200" formatCode="##\ ##0.0"/>
    <numFmt numFmtId="201" formatCode="#\ ###\ ##0.0"/>
    <numFmt numFmtId="202" formatCode="\ #\ ###\ ##0.0"/>
    <numFmt numFmtId="203" formatCode="#\ ###\ ###\ ##0"/>
    <numFmt numFmtId="204" formatCode="#\ ###\ ###\ ##0.0,"/>
    <numFmt numFmtId="205" formatCode="#\ ###\ ###.0,"/>
    <numFmt numFmtId="206" formatCode="###\ ###\ ##0.0,"/>
    <numFmt numFmtId="207" formatCode="###\ ###\ ##0.0,,"/>
    <numFmt numFmtId="208" formatCode="\(#\ ##0.000.0,\)"/>
    <numFmt numFmtId="209" formatCode="#\ ###\ ###\ ##0.00"/>
    <numFmt numFmtId="210" formatCode="##\ ###\ ###\ ##0.0"/>
    <numFmt numFmtId="211" formatCode="#\ ###\ ###\ ###\ ##0.0"/>
    <numFmt numFmtId="212" formatCode="0.000"/>
    <numFmt numFmtId="213" formatCode="###,##0"/>
    <numFmt numFmtId="214" formatCode="###,##0.0"/>
    <numFmt numFmtId="215" formatCode="###,##0.00"/>
    <numFmt numFmtId="216" formatCode="#\ ##0;\-#\ ##0"/>
    <numFmt numFmtId="217" formatCode="0.00;\-0.00"/>
    <numFmt numFmtId="218" formatCode="#\ ###\ ###"/>
    <numFmt numFmtId="219" formatCode="#\ ##0.0;\-#\ ##0.0"/>
    <numFmt numFmtId="220" formatCode="\$#,##0\ ;\(\$#,##0\)"/>
    <numFmt numFmtId="221" formatCode="#,##0.00_);\(#,##0.00\)"/>
    <numFmt numFmtId="222" formatCode="#,##0.0"/>
    <numFmt numFmtId="223" formatCode="#,###,###,###,##0.0"/>
    <numFmt numFmtId="224" formatCode="#\ ###\ ###\ ###\ ##0.00"/>
    <numFmt numFmtId="225" formatCode="#\ ###\ ###\ ###\ ##0"/>
    <numFmt numFmtId="226" formatCode="####\ ##0.0000"/>
  </numFmts>
  <fonts count="70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Fujiyama"/>
      <family val="0"/>
    </font>
    <font>
      <sz val="7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Gill Sans"/>
      <family val="2"/>
    </font>
    <font>
      <sz val="12"/>
      <name val="Gill Sans"/>
      <family val="2"/>
    </font>
    <font>
      <b/>
      <sz val="20"/>
      <name val="Gill Sans"/>
      <family val="2"/>
    </font>
    <font>
      <b/>
      <sz val="11"/>
      <name val="Gill Sans"/>
      <family val="2"/>
    </font>
    <font>
      <sz val="10"/>
      <name val="Gill Sans"/>
      <family val="2"/>
    </font>
    <font>
      <sz val="11"/>
      <name val="Gill Sans"/>
      <family val="2"/>
    </font>
    <font>
      <b/>
      <sz val="12"/>
      <name val="Gill Sans"/>
      <family val="2"/>
    </font>
    <font>
      <sz val="11.5"/>
      <name val="Gill Sans"/>
      <family val="2"/>
    </font>
    <font>
      <b/>
      <vertAlign val="superscript"/>
      <sz val="11.5"/>
      <name val="Gill Sans"/>
      <family val="2"/>
    </font>
    <font>
      <sz val="20"/>
      <name val="Gill Sans"/>
      <family val="2"/>
    </font>
    <font>
      <b/>
      <vertAlign val="superscript"/>
      <sz val="12"/>
      <name val="Gill Sans"/>
      <family val="2"/>
    </font>
    <font>
      <vertAlign val="superscript"/>
      <sz val="12"/>
      <name val="Gill Sans"/>
      <family val="2"/>
    </font>
    <font>
      <vertAlign val="superscript"/>
      <sz val="11"/>
      <name val="Gill Sans"/>
      <family val="2"/>
    </font>
    <font>
      <sz val="12.5"/>
      <name val="Gill Sans"/>
      <family val="2"/>
    </font>
    <font>
      <sz val="14"/>
      <name val="Gill Sans"/>
      <family val="2"/>
    </font>
    <font>
      <b/>
      <sz val="14"/>
      <name val="Gill Sans"/>
      <family val="2"/>
    </font>
    <font>
      <b/>
      <sz val="16"/>
      <name val="Gill Sans"/>
      <family val="2"/>
    </font>
    <font>
      <sz val="11"/>
      <color indexed="10"/>
      <name val="Gill Sans"/>
      <family val="2"/>
    </font>
    <font>
      <sz val="11"/>
      <color indexed="12"/>
      <name val="Gill Sans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3"/>
      <name val="Gill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Gill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102">
    <xf numFmtId="175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1" borderId="1" applyBorder="0" applyAlignment="0">
      <protection/>
    </xf>
    <xf numFmtId="213" fontId="10" fillId="0" borderId="0" applyFill="0" applyBorder="0" applyProtection="0">
      <alignment horizontal="right"/>
    </xf>
    <xf numFmtId="214" fontId="10" fillId="0" borderId="0" applyFill="0" applyBorder="0" applyProtection="0">
      <alignment horizontal="right"/>
    </xf>
    <xf numFmtId="215" fontId="10" fillId="0" borderId="0" applyFill="0" applyBorder="0" applyProtection="0">
      <alignment horizontal="right"/>
    </xf>
    <xf numFmtId="0" fontId="5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1" borderId="2" applyNumberFormat="0" applyAlignment="0" applyProtection="0"/>
    <xf numFmtId="0" fontId="13" fillId="0" borderId="0" applyNumberFormat="0" applyFill="0" applyBorder="0" applyProtection="0">
      <alignment horizontal="left" vertical="top"/>
    </xf>
    <xf numFmtId="0" fontId="57" fillId="22" borderId="3" applyNumberFormat="0" applyAlignment="0" applyProtection="0"/>
    <xf numFmtId="0" fontId="58" fillId="0" borderId="4" applyNumberFormat="0" applyFill="0" applyAlignment="0" applyProtection="0"/>
    <xf numFmtId="175" fontId="0" fillId="0" borderId="0">
      <alignment/>
      <protection/>
    </xf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0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left" vertical="top"/>
    </xf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2" applyNumberFormat="0" applyAlignment="0" applyProtection="0"/>
    <xf numFmtId="0" fontId="10" fillId="0" borderId="0" applyNumberFormat="0" applyFill="0" applyBorder="0" applyProtection="0">
      <alignment horizontal="right" vertical="top"/>
    </xf>
    <xf numFmtId="197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18" fontId="8" fillId="0" borderId="0" applyFill="0" applyBorder="0" applyProtection="0">
      <alignment horizont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Alignment="0" applyProtection="0"/>
    <xf numFmtId="216" fontId="10" fillId="0" borderId="0" applyFont="0" applyFill="0" applyBorder="0" applyAlignment="0" applyProtection="0"/>
    <xf numFmtId="219" fontId="10" fillId="0" borderId="0" applyFont="0" applyFill="0" applyBorder="0" applyAlignment="0" applyProtection="0"/>
    <xf numFmtId="21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20" fontId="14" fillId="0" borderId="0" applyFont="0" applyFill="0" applyBorder="0" applyAlignment="0" applyProtection="0"/>
    <xf numFmtId="0" fontId="62" fillId="31" borderId="0" applyNumberFormat="0" applyBorder="0" applyAlignment="0" applyProtection="0"/>
    <xf numFmtId="0" fontId="53" fillId="0" borderId="0">
      <alignment/>
      <protection/>
    </xf>
    <xf numFmtId="175" fontId="0" fillId="0" borderId="0">
      <alignment vertical="top"/>
      <protection/>
    </xf>
    <xf numFmtId="175" fontId="0" fillId="0" borderId="0">
      <alignment vertical="top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6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vertical="top"/>
    </xf>
    <xf numFmtId="9" fontId="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63" fillId="2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59" fillId="0" borderId="11" applyNumberFormat="0" applyFill="0" applyAlignment="0" applyProtection="0"/>
    <xf numFmtId="0" fontId="14" fillId="0" borderId="12" applyNumberFormat="0" applyFont="0" applyFill="0" applyAlignment="0" applyProtection="0"/>
    <xf numFmtId="0" fontId="14" fillId="0" borderId="12" applyNumberFormat="0" applyFont="0" applyFill="0" applyAlignment="0" applyProtection="0"/>
  </cellStyleXfs>
  <cellXfs count="456">
    <xf numFmtId="175" fontId="0" fillId="0" borderId="0" xfId="0" applyAlignment="1">
      <alignment vertical="top"/>
    </xf>
    <xf numFmtId="175" fontId="19" fillId="0" borderId="0" xfId="0" applyFont="1" applyFill="1" applyAlignment="1">
      <alignment vertical="top"/>
    </xf>
    <xf numFmtId="175" fontId="19" fillId="0" borderId="0" xfId="0" applyFont="1" applyFill="1" applyBorder="1" applyAlignment="1">
      <alignment vertical="top"/>
    </xf>
    <xf numFmtId="175" fontId="23" fillId="0" borderId="0" xfId="0" applyFont="1" applyFill="1" applyBorder="1" applyAlignment="1">
      <alignment vertical="center"/>
    </xf>
    <xf numFmtId="175" fontId="19" fillId="0" borderId="0" xfId="0" applyFont="1" applyFill="1" applyBorder="1" applyAlignment="1">
      <alignment horizontal="right" vertical="center"/>
    </xf>
    <xf numFmtId="185" fontId="19" fillId="0" borderId="0" xfId="0" applyNumberFormat="1" applyFont="1" applyFill="1" applyBorder="1" applyAlignment="1">
      <alignment horizontal="right" vertical="center"/>
    </xf>
    <xf numFmtId="175" fontId="19" fillId="0" borderId="0" xfId="0" applyFont="1" applyFill="1" applyAlignment="1">
      <alignment vertical="center"/>
    </xf>
    <xf numFmtId="175" fontId="23" fillId="0" borderId="0" xfId="0" applyFont="1" applyAlignment="1">
      <alignment vertical="top"/>
    </xf>
    <xf numFmtId="175" fontId="19" fillId="0" borderId="0" xfId="0" applyFont="1" applyAlignment="1">
      <alignment vertical="top"/>
    </xf>
    <xf numFmtId="175" fontId="19" fillId="0" borderId="0" xfId="0" applyFont="1" applyAlignment="1">
      <alignment horizontal="right"/>
    </xf>
    <xf numFmtId="175" fontId="19" fillId="0" borderId="0" xfId="0" applyFont="1" applyBorder="1" applyAlignment="1">
      <alignment vertical="top"/>
    </xf>
    <xf numFmtId="177" fontId="19" fillId="0" borderId="0" xfId="0" applyNumberFormat="1" applyFont="1" applyAlignment="1">
      <alignment vertical="top"/>
    </xf>
    <xf numFmtId="175" fontId="18" fillId="0" borderId="0" xfId="0" applyFont="1" applyFill="1" applyBorder="1" applyAlignment="1">
      <alignment vertical="center"/>
    </xf>
    <xf numFmtId="175" fontId="18" fillId="0" borderId="0" xfId="0" applyFont="1" applyFill="1" applyBorder="1" applyAlignment="1">
      <alignment horizontal="left" vertical="center" wrapText="1"/>
    </xf>
    <xf numFmtId="177" fontId="18" fillId="0" borderId="0" xfId="0" applyNumberFormat="1" applyFont="1" applyFill="1" applyBorder="1" applyAlignment="1">
      <alignment horizontal="left" vertical="center" wrapText="1"/>
    </xf>
    <xf numFmtId="175" fontId="21" fillId="0" borderId="0" xfId="0" applyFont="1" applyFill="1" applyAlignment="1">
      <alignment horizontal="left" vertical="center"/>
    </xf>
    <xf numFmtId="175" fontId="23" fillId="0" borderId="0" xfId="0" applyFont="1" applyFill="1" applyAlignment="1">
      <alignment vertical="center"/>
    </xf>
    <xf numFmtId="175" fontId="19" fillId="0" borderId="0" xfId="0" applyFont="1" applyFill="1" applyAlignment="1">
      <alignment horizontal="right" vertical="center"/>
    </xf>
    <xf numFmtId="175" fontId="19" fillId="0" borderId="0" xfId="0" applyFont="1" applyFill="1" applyBorder="1" applyAlignment="1">
      <alignment vertical="center"/>
    </xf>
    <xf numFmtId="175" fontId="19" fillId="0" borderId="0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/>
    </xf>
    <xf numFmtId="175" fontId="19" fillId="0" borderId="0" xfId="0" applyFont="1" applyBorder="1" applyAlignment="1">
      <alignment vertical="center"/>
    </xf>
    <xf numFmtId="2" fontId="19" fillId="0" borderId="0" xfId="0" applyNumberFormat="1" applyFont="1" applyFill="1" applyBorder="1" applyAlignment="1" applyProtection="1">
      <alignment vertical="center"/>
      <protection/>
    </xf>
    <xf numFmtId="183" fontId="19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Border="1" applyAlignment="1" applyProtection="1">
      <alignment horizontal="right" vertical="center"/>
      <protection/>
    </xf>
    <xf numFmtId="175" fontId="19" fillId="0" borderId="0" xfId="0" applyFont="1" applyAlignment="1">
      <alignment vertical="center"/>
    </xf>
    <xf numFmtId="175" fontId="23" fillId="0" borderId="0" xfId="0" applyFont="1" applyAlignment="1">
      <alignment vertical="center"/>
    </xf>
    <xf numFmtId="177" fontId="23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Border="1" applyAlignment="1">
      <alignment vertical="center"/>
    </xf>
    <xf numFmtId="175" fontId="23" fillId="0" borderId="0" xfId="0" applyFont="1" applyFill="1" applyBorder="1" applyAlignment="1">
      <alignment horizontal="left" vertical="center"/>
    </xf>
    <xf numFmtId="184" fontId="23" fillId="0" borderId="0" xfId="0" applyNumberFormat="1" applyFont="1" applyFill="1" applyBorder="1" applyAlignment="1" applyProtection="1">
      <alignment horizontal="right" vertical="center"/>
      <protection/>
    </xf>
    <xf numFmtId="222" fontId="23" fillId="0" borderId="0" xfId="0" applyNumberFormat="1" applyFont="1" applyFill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>
      <alignment horizontal="right" vertical="center"/>
      <protection/>
    </xf>
    <xf numFmtId="175" fontId="23" fillId="0" borderId="0" xfId="0" applyFont="1" applyFill="1" applyBorder="1" applyAlignment="1">
      <alignment horizontal="center" vertical="center"/>
    </xf>
    <xf numFmtId="175" fontId="23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/>
    </xf>
    <xf numFmtId="175" fontId="23" fillId="0" borderId="0" xfId="0" applyFont="1" applyFill="1" applyBorder="1" applyAlignment="1">
      <alignment vertical="center" wrapText="1"/>
    </xf>
    <xf numFmtId="183" fontId="23" fillId="0" borderId="0" xfId="0" applyNumberFormat="1" applyFont="1" applyFill="1" applyBorder="1" applyAlignment="1" applyProtection="1">
      <alignment horizontal="right" vertical="center"/>
      <protection/>
    </xf>
    <xf numFmtId="184" fontId="23" fillId="0" borderId="0" xfId="0" applyNumberFormat="1" applyFont="1" applyFill="1" applyBorder="1" applyAlignment="1">
      <alignment horizontal="right" vertical="center"/>
    </xf>
    <xf numFmtId="175" fontId="23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right" vertical="center"/>
    </xf>
    <xf numFmtId="184" fontId="19" fillId="0" borderId="0" xfId="0" applyNumberFormat="1" applyFont="1" applyFill="1" applyBorder="1" applyAlignment="1">
      <alignment horizontal="right" vertical="center"/>
    </xf>
    <xf numFmtId="175" fontId="19" fillId="0" borderId="0" xfId="0" applyFont="1" applyAlignment="1">
      <alignment horizontal="right" vertical="center"/>
    </xf>
    <xf numFmtId="39" fontId="24" fillId="0" borderId="0" xfId="0" applyNumberFormat="1" applyFont="1" applyFill="1" applyBorder="1" applyAlignment="1" applyProtection="1">
      <alignment horizontal="left" vertical="center"/>
      <protection/>
    </xf>
    <xf numFmtId="177" fontId="19" fillId="0" borderId="0" xfId="0" applyNumberFormat="1" applyFont="1" applyFill="1" applyAlignment="1">
      <alignment vertical="center"/>
    </xf>
    <xf numFmtId="177" fontId="19" fillId="0" borderId="0" xfId="0" applyNumberFormat="1" applyFont="1" applyAlignment="1">
      <alignment vertical="center"/>
    </xf>
    <xf numFmtId="175" fontId="19" fillId="0" borderId="0" xfId="0" applyFont="1" applyFill="1" applyAlignment="1">
      <alignment horizontal="right"/>
    </xf>
    <xf numFmtId="177" fontId="19" fillId="0" borderId="0" xfId="0" applyNumberFormat="1" applyFont="1" applyFill="1" applyAlignment="1">
      <alignment vertical="top"/>
    </xf>
    <xf numFmtId="175" fontId="18" fillId="0" borderId="0" xfId="0" applyFont="1" applyFill="1" applyAlignment="1">
      <alignment horizontal="left" vertical="center"/>
    </xf>
    <xf numFmtId="175" fontId="24" fillId="0" borderId="0" xfId="0" applyFont="1" applyFill="1" applyAlignment="1">
      <alignment horizontal="left" vertical="center"/>
    </xf>
    <xf numFmtId="175" fontId="23" fillId="0" borderId="0" xfId="0" applyFont="1" applyFill="1" applyBorder="1" applyAlignment="1">
      <alignment horizontal="left" vertical="center" wrapText="1"/>
    </xf>
    <xf numFmtId="175" fontId="21" fillId="0" borderId="0" xfId="0" applyFont="1" applyFill="1" applyBorder="1" applyAlignment="1">
      <alignment horizontal="left" vertical="center"/>
    </xf>
    <xf numFmtId="37" fontId="23" fillId="0" borderId="0" xfId="0" applyNumberFormat="1" applyFont="1" applyFill="1" applyBorder="1" applyAlignment="1" applyProtection="1">
      <alignment horizontal="right" vertical="center"/>
      <protection/>
    </xf>
    <xf numFmtId="196" fontId="23" fillId="0" borderId="0" xfId="0" applyNumberFormat="1" applyFont="1" applyFill="1" applyBorder="1" applyAlignment="1" applyProtection="1">
      <alignment horizontal="right" vertical="center"/>
      <protection/>
    </xf>
    <xf numFmtId="175" fontId="21" fillId="0" borderId="0" xfId="0" applyFont="1" applyFill="1" applyBorder="1" applyAlignment="1">
      <alignment vertical="center"/>
    </xf>
    <xf numFmtId="174" fontId="19" fillId="0" borderId="0" xfId="0" applyNumberFormat="1" applyFont="1" applyFill="1" applyBorder="1" applyAlignment="1" applyProtection="1">
      <alignment horizontal="right" vertical="center"/>
      <protection/>
    </xf>
    <xf numFmtId="183" fontId="23" fillId="0" borderId="0" xfId="0" applyNumberFormat="1" applyFont="1" applyFill="1" applyBorder="1" applyAlignment="1">
      <alignment horizontal="right" vertical="center"/>
    </xf>
    <xf numFmtId="39" fontId="19" fillId="0" borderId="0" xfId="0" applyNumberFormat="1" applyFont="1" applyFill="1" applyBorder="1" applyAlignment="1" applyProtection="1">
      <alignment horizontal="center"/>
      <protection/>
    </xf>
    <xf numFmtId="175" fontId="23" fillId="0" borderId="0" xfId="0" applyFont="1" applyFill="1" applyAlignment="1">
      <alignment vertical="top"/>
    </xf>
    <xf numFmtId="175" fontId="23" fillId="0" borderId="0" xfId="0" applyFont="1" applyFill="1" applyAlignment="1">
      <alignment horizontal="center" vertical="top"/>
    </xf>
    <xf numFmtId="175" fontId="23" fillId="0" borderId="0" xfId="0" applyFont="1" applyFill="1" applyBorder="1" applyAlignment="1">
      <alignment/>
    </xf>
    <xf numFmtId="175" fontId="23" fillId="0" borderId="0" xfId="0" applyFont="1" applyFill="1" applyBorder="1" applyAlignment="1">
      <alignment horizontal="left"/>
    </xf>
    <xf numFmtId="196" fontId="23" fillId="0" borderId="0" xfId="0" applyNumberFormat="1" applyFont="1" applyFill="1" applyBorder="1" applyAlignment="1">
      <alignment horizontal="right"/>
    </xf>
    <xf numFmtId="196" fontId="23" fillId="0" borderId="0" xfId="0" applyNumberFormat="1" applyFont="1" applyFill="1" applyBorder="1" applyAlignment="1" applyProtection="1">
      <alignment horizontal="right"/>
      <protection/>
    </xf>
    <xf numFmtId="2" fontId="19" fillId="0" borderId="0" xfId="0" applyNumberFormat="1" applyFont="1" applyFill="1" applyBorder="1" applyAlignment="1">
      <alignment horizontal="center"/>
    </xf>
    <xf numFmtId="222" fontId="23" fillId="0" borderId="0" xfId="0" applyNumberFormat="1" applyFont="1" applyFill="1" applyBorder="1" applyAlignment="1">
      <alignment horizontal="right" vertical="center"/>
    </xf>
    <xf numFmtId="212" fontId="19" fillId="0" borderId="0" xfId="0" applyNumberFormat="1" applyFont="1" applyFill="1" applyAlignment="1">
      <alignment vertical="center"/>
    </xf>
    <xf numFmtId="196" fontId="23" fillId="0" borderId="0" xfId="0" applyNumberFormat="1" applyFont="1" applyFill="1" applyBorder="1" applyAlignment="1">
      <alignment horizontal="right" vertical="center"/>
    </xf>
    <xf numFmtId="196" fontId="19" fillId="0" borderId="0" xfId="0" applyNumberFormat="1" applyFont="1" applyFill="1" applyBorder="1" applyAlignment="1">
      <alignment horizontal="right" vertical="center"/>
    </xf>
    <xf numFmtId="196" fontId="19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Alignment="1">
      <alignment/>
    </xf>
    <xf numFmtId="175" fontId="18" fillId="0" borderId="0" xfId="0" applyFont="1" applyBorder="1" applyAlignment="1">
      <alignment vertical="center"/>
    </xf>
    <xf numFmtId="175" fontId="18" fillId="0" borderId="0" xfId="0" applyFont="1" applyBorder="1" applyAlignment="1">
      <alignment horizontal="center" vertical="center"/>
    </xf>
    <xf numFmtId="175" fontId="18" fillId="0" borderId="0" xfId="0" applyFont="1" applyBorder="1" applyAlignment="1">
      <alignment horizontal="left" vertical="center" wrapText="1"/>
    </xf>
    <xf numFmtId="175" fontId="20" fillId="0" borderId="0" xfId="0" applyFont="1" applyBorder="1" applyAlignment="1">
      <alignment vertical="center"/>
    </xf>
    <xf numFmtId="175" fontId="19" fillId="0" borderId="0" xfId="0" applyFont="1" applyFill="1" applyBorder="1" applyAlignment="1">
      <alignment horizontal="center"/>
    </xf>
    <xf numFmtId="174" fontId="19" fillId="0" borderId="0" xfId="0" applyNumberFormat="1" applyFont="1" applyFill="1" applyBorder="1" applyAlignment="1" applyProtection="1">
      <alignment horizontal="right"/>
      <protection/>
    </xf>
    <xf numFmtId="39" fontId="23" fillId="0" borderId="0" xfId="0" applyNumberFormat="1" applyFont="1" applyFill="1" applyBorder="1" applyAlignment="1" applyProtection="1">
      <alignment horizontal="right" vertical="center"/>
      <protection/>
    </xf>
    <xf numFmtId="39" fontId="19" fillId="0" borderId="0" xfId="0" applyNumberFormat="1" applyFont="1" applyFill="1" applyBorder="1" applyAlignment="1" applyProtection="1">
      <alignment horizontal="center" vertical="center"/>
      <protection/>
    </xf>
    <xf numFmtId="175" fontId="23" fillId="0" borderId="0" xfId="0" applyFont="1" applyFill="1" applyBorder="1" applyAlignment="1">
      <alignment vertical="top"/>
    </xf>
    <xf numFmtId="175" fontId="19" fillId="0" borderId="0" xfId="0" applyFont="1" applyFill="1" applyBorder="1" applyAlignment="1">
      <alignment horizontal="right"/>
    </xf>
    <xf numFmtId="175" fontId="25" fillId="0" borderId="0" xfId="0" applyFont="1" applyFill="1" applyBorder="1" applyAlignment="1">
      <alignment horizontal="left"/>
    </xf>
    <xf numFmtId="175" fontId="25" fillId="0" borderId="0" xfId="0" applyFont="1" applyFill="1" applyBorder="1" applyAlignment="1">
      <alignment/>
    </xf>
    <xf numFmtId="175" fontId="25" fillId="0" borderId="0" xfId="0" applyFont="1" applyFill="1" applyBorder="1" applyAlignment="1">
      <alignment horizontal="right"/>
    </xf>
    <xf numFmtId="39" fontId="25" fillId="0" borderId="0" xfId="0" applyNumberFormat="1" applyFont="1" applyFill="1" applyBorder="1" applyAlignment="1" applyProtection="1">
      <alignment/>
      <protection/>
    </xf>
    <xf numFmtId="203" fontId="23" fillId="0" borderId="0" xfId="0" applyNumberFormat="1" applyFont="1" applyFill="1" applyBorder="1" applyAlignment="1">
      <alignment horizontal="right" vertical="center"/>
    </xf>
    <xf numFmtId="175" fontId="19" fillId="0" borderId="0" xfId="0" applyFont="1" applyFill="1" applyBorder="1" applyAlignment="1">
      <alignment/>
    </xf>
    <xf numFmtId="175" fontId="25" fillId="0" borderId="0" xfId="0" applyFont="1" applyFill="1" applyAlignment="1">
      <alignment vertical="top"/>
    </xf>
    <xf numFmtId="175" fontId="19" fillId="0" borderId="0" xfId="0" applyFont="1" applyFill="1" applyAlignment="1">
      <alignment/>
    </xf>
    <xf numFmtId="175" fontId="23" fillId="0" borderId="0" xfId="0" applyFont="1" applyFill="1" applyAlignment="1">
      <alignment horizontal="center"/>
    </xf>
    <xf numFmtId="175" fontId="26" fillId="0" borderId="0" xfId="0" applyFont="1" applyFill="1" applyBorder="1" applyAlignment="1">
      <alignment horizontal="left"/>
    </xf>
    <xf numFmtId="175" fontId="23" fillId="0" borderId="0" xfId="0" applyFont="1" applyFill="1" applyAlignment="1">
      <alignment/>
    </xf>
    <xf numFmtId="175" fontId="23" fillId="0" borderId="0" xfId="0" applyFont="1" applyFill="1" applyAlignment="1">
      <alignment horizontal="right"/>
    </xf>
    <xf numFmtId="175" fontId="27" fillId="0" borderId="0" xfId="0" applyFont="1" applyFill="1" applyBorder="1" applyAlignment="1">
      <alignment vertical="center"/>
    </xf>
    <xf numFmtId="175" fontId="19" fillId="0" borderId="0" xfId="0" applyFont="1" applyFill="1" applyBorder="1" applyAlignment="1">
      <alignment vertical="center" wrapText="1"/>
    </xf>
    <xf numFmtId="183" fontId="19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0" xfId="0" applyNumberFormat="1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Alignment="1">
      <alignment horizontal="right"/>
    </xf>
    <xf numFmtId="175" fontId="19" fillId="0" borderId="0" xfId="0" applyFont="1" applyFill="1" applyAlignment="1">
      <alignment horizontal="center" vertical="top"/>
    </xf>
    <xf numFmtId="175" fontId="19" fillId="0" borderId="0" xfId="0" applyFont="1" applyFill="1" applyBorder="1" applyAlignment="1">
      <alignment horizontal="center" vertical="top"/>
    </xf>
    <xf numFmtId="175" fontId="19" fillId="0" borderId="0" xfId="0" applyFont="1" applyFill="1" applyAlignment="1">
      <alignment horizontal="center" vertical="center"/>
    </xf>
    <xf numFmtId="176" fontId="19" fillId="0" borderId="0" xfId="75" applyNumberFormat="1" applyFont="1" applyFill="1" applyBorder="1" applyAlignment="1">
      <alignment vertical="center"/>
    </xf>
    <xf numFmtId="174" fontId="19" fillId="0" borderId="0" xfId="0" applyNumberFormat="1" applyFont="1" applyFill="1" applyBorder="1" applyAlignment="1" applyProtection="1">
      <alignment vertical="center"/>
      <protection/>
    </xf>
    <xf numFmtId="183" fontId="23" fillId="0" borderId="0" xfId="76" applyNumberFormat="1" applyFont="1" applyFill="1" applyBorder="1" applyAlignment="1">
      <alignment vertical="center"/>
    </xf>
    <xf numFmtId="183" fontId="23" fillId="0" borderId="0" xfId="0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vertical="center"/>
    </xf>
    <xf numFmtId="175" fontId="19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176" fontId="23" fillId="0" borderId="0" xfId="75" applyNumberFormat="1" applyFont="1" applyFill="1" applyBorder="1" applyAlignment="1">
      <alignment vertical="center"/>
    </xf>
    <xf numFmtId="175" fontId="23" fillId="0" borderId="0" xfId="0" applyFont="1" applyFill="1" applyBorder="1" applyAlignment="1">
      <alignment horizontal="center" vertical="top"/>
    </xf>
    <xf numFmtId="175" fontId="19" fillId="0" borderId="0" xfId="0" applyFont="1" applyFill="1" applyAlignment="1">
      <alignment vertical="top"/>
    </xf>
    <xf numFmtId="3" fontId="19" fillId="0" borderId="0" xfId="0" applyNumberFormat="1" applyFont="1" applyFill="1" applyBorder="1" applyAlignment="1">
      <alignment horizontal="center" vertical="center"/>
    </xf>
    <xf numFmtId="185" fontId="23" fillId="0" borderId="0" xfId="0" applyNumberFormat="1" applyFont="1" applyFill="1" applyBorder="1" applyAlignment="1" applyProtection="1">
      <alignment horizontal="right" vertical="center"/>
      <protection/>
    </xf>
    <xf numFmtId="199" fontId="23" fillId="0" borderId="0" xfId="0" applyNumberFormat="1" applyFont="1" applyFill="1" applyBorder="1" applyAlignment="1" applyProtection="1">
      <alignment horizontal="right"/>
      <protection/>
    </xf>
    <xf numFmtId="199" fontId="23" fillId="0" borderId="0" xfId="0" applyNumberFormat="1" applyFont="1" applyFill="1" applyBorder="1" applyAlignment="1">
      <alignment horizontal="right"/>
    </xf>
    <xf numFmtId="175" fontId="27" fillId="0" borderId="0" xfId="0" applyFont="1" applyFill="1" applyBorder="1" applyAlignment="1">
      <alignment vertical="center" wrapText="1"/>
    </xf>
    <xf numFmtId="175" fontId="20" fillId="0" borderId="0" xfId="0" applyFont="1" applyFill="1" applyBorder="1" applyAlignment="1">
      <alignment horizontal="left" vertical="center" wrapText="1"/>
    </xf>
    <xf numFmtId="188" fontId="23" fillId="0" borderId="0" xfId="0" applyNumberFormat="1" applyFont="1" applyFill="1" applyBorder="1" applyAlignment="1" applyProtection="1">
      <alignment horizontal="right"/>
      <protection/>
    </xf>
    <xf numFmtId="175" fontId="28" fillId="0" borderId="0" xfId="0" applyFont="1" applyFill="1" applyBorder="1" applyAlignment="1">
      <alignment vertical="top"/>
    </xf>
    <xf numFmtId="175" fontId="21" fillId="0" borderId="0" xfId="0" applyFont="1" applyFill="1" applyBorder="1" applyAlignment="1">
      <alignment/>
    </xf>
    <xf numFmtId="188" fontId="23" fillId="0" borderId="0" xfId="0" applyNumberFormat="1" applyFont="1" applyFill="1" applyBorder="1" applyAlignment="1" applyProtection="1">
      <alignment horizontal="right" vertical="center"/>
      <protection/>
    </xf>
    <xf numFmtId="175" fontId="25" fillId="0" borderId="0" xfId="0" applyFont="1" applyFill="1" applyBorder="1" applyAlignment="1">
      <alignment vertical="top"/>
    </xf>
    <xf numFmtId="175" fontId="22" fillId="0" borderId="0" xfId="0" applyFont="1" applyFill="1" applyBorder="1" applyAlignment="1">
      <alignment horizontal="left"/>
    </xf>
    <xf numFmtId="175" fontId="24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 applyProtection="1">
      <alignment horizontal="right" vertical="center"/>
      <protection/>
    </xf>
    <xf numFmtId="3" fontId="19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175" fontId="23" fillId="0" borderId="0" xfId="0" applyFont="1" applyFill="1" applyAlignment="1">
      <alignment horizontal="right" vertical="center"/>
    </xf>
    <xf numFmtId="2" fontId="19" fillId="0" borderId="0" xfId="0" applyNumberFormat="1" applyFont="1" applyFill="1" applyBorder="1" applyAlignment="1">
      <alignment horizontal="left" vertical="center"/>
    </xf>
    <xf numFmtId="177" fontId="27" fillId="0" borderId="0" xfId="0" applyNumberFormat="1" applyFont="1" applyFill="1" applyBorder="1" applyAlignment="1">
      <alignment vertical="center" wrapText="1"/>
    </xf>
    <xf numFmtId="177" fontId="19" fillId="0" borderId="0" xfId="0" applyNumberFormat="1" applyFont="1" applyFill="1" applyBorder="1" applyAlignment="1">
      <alignment vertical="center" wrapText="1"/>
    </xf>
    <xf numFmtId="177" fontId="19" fillId="0" borderId="0" xfId="0" applyNumberFormat="1" applyFont="1" applyFill="1" applyBorder="1" applyAlignment="1">
      <alignment horizontal="right"/>
    </xf>
    <xf numFmtId="177" fontId="23" fillId="0" borderId="0" xfId="84" applyNumberFormat="1" applyFont="1" applyFill="1" applyBorder="1" applyAlignment="1">
      <alignment vertical="center"/>
      <protection/>
    </xf>
    <xf numFmtId="185" fontId="23" fillId="0" borderId="0" xfId="0" applyNumberFormat="1" applyFont="1" applyFill="1" applyBorder="1" applyAlignment="1">
      <alignment horizontal="right" vertical="center"/>
    </xf>
    <xf numFmtId="1" fontId="23" fillId="0" borderId="0" xfId="75" applyNumberFormat="1" applyFont="1" applyFill="1" applyBorder="1" applyAlignment="1">
      <alignment horizontal="right" vertical="center"/>
    </xf>
    <xf numFmtId="1" fontId="23" fillId="0" borderId="0" xfId="75" applyNumberFormat="1" applyFont="1" applyFill="1" applyBorder="1" applyAlignment="1" quotePrefix="1">
      <alignment horizontal="right" vertical="center"/>
    </xf>
    <xf numFmtId="2" fontId="23" fillId="0" borderId="0" xfId="0" applyNumberFormat="1" applyFont="1" applyFill="1" applyBorder="1" applyAlignment="1" quotePrefix="1">
      <alignment horizontal="right" vertical="center"/>
    </xf>
    <xf numFmtId="2" fontId="23" fillId="0" borderId="0" xfId="0" applyNumberFormat="1" applyFont="1" applyFill="1" applyBorder="1" applyAlignment="1">
      <alignment horizontal="left" vertical="center"/>
    </xf>
    <xf numFmtId="175" fontId="31" fillId="0" borderId="0" xfId="0" applyFont="1" applyFill="1" applyBorder="1" applyAlignment="1">
      <alignment vertical="center"/>
    </xf>
    <xf numFmtId="175" fontId="31" fillId="0" borderId="0" xfId="0" applyFont="1" applyFill="1" applyBorder="1" applyAlignment="1">
      <alignment horizontal="right" vertical="center"/>
    </xf>
    <xf numFmtId="175" fontId="31" fillId="0" borderId="0" xfId="0" applyFont="1" applyFill="1" applyAlignment="1">
      <alignment vertical="center"/>
    </xf>
    <xf numFmtId="175" fontId="31" fillId="0" borderId="0" xfId="0" applyFont="1" applyFill="1" applyBorder="1" applyAlignment="1">
      <alignment horizontal="left" vertical="center"/>
    </xf>
    <xf numFmtId="175" fontId="31" fillId="0" borderId="0" xfId="0" applyFont="1" applyAlignment="1">
      <alignment vertical="center"/>
    </xf>
    <xf numFmtId="175" fontId="31" fillId="0" borderId="0" xfId="0" applyFont="1" applyFill="1" applyAlignment="1">
      <alignment vertical="top"/>
    </xf>
    <xf numFmtId="175" fontId="31" fillId="0" borderId="0" xfId="0" applyFont="1" applyFill="1" applyAlignment="1">
      <alignment/>
    </xf>
    <xf numFmtId="175" fontId="31" fillId="0" borderId="0" xfId="0" applyFont="1" applyFill="1" applyBorder="1" applyAlignment="1">
      <alignment/>
    </xf>
    <xf numFmtId="175" fontId="31" fillId="0" borderId="0" xfId="0" applyFont="1" applyFill="1" applyBorder="1" applyAlignment="1">
      <alignment horizontal="right"/>
    </xf>
    <xf numFmtId="39" fontId="31" fillId="0" borderId="0" xfId="0" applyNumberFormat="1" applyFont="1" applyFill="1" applyBorder="1" applyAlignment="1" applyProtection="1">
      <alignment/>
      <protection/>
    </xf>
    <xf numFmtId="175" fontId="31" fillId="0" borderId="0" xfId="0" applyFont="1" applyFill="1" applyAlignment="1">
      <alignment horizontal="center"/>
    </xf>
    <xf numFmtId="175" fontId="31" fillId="0" borderId="0" xfId="0" applyFont="1" applyFill="1" applyBorder="1" applyAlignment="1">
      <alignment horizontal="left"/>
    </xf>
    <xf numFmtId="175" fontId="31" fillId="0" borderId="0" xfId="0" applyFont="1" applyFill="1" applyBorder="1" applyAlignment="1">
      <alignment vertical="top"/>
    </xf>
    <xf numFmtId="2" fontId="31" fillId="0" borderId="0" xfId="83" applyNumberFormat="1" applyFont="1" applyFill="1" applyBorder="1" applyAlignment="1">
      <alignment horizontal="center" vertical="center"/>
      <protection/>
    </xf>
    <xf numFmtId="2" fontId="31" fillId="0" borderId="0" xfId="86" applyNumberFormat="1" applyFont="1" applyFill="1" applyBorder="1" applyAlignment="1">
      <alignment horizontal="center" vertical="center"/>
      <protection/>
    </xf>
    <xf numFmtId="177" fontId="31" fillId="0" borderId="0" xfId="0" applyNumberFormat="1" applyFont="1" applyFill="1" applyAlignment="1">
      <alignment vertical="center"/>
    </xf>
    <xf numFmtId="222" fontId="19" fillId="0" borderId="0" xfId="0" applyNumberFormat="1" applyFont="1" applyFill="1" applyBorder="1" applyAlignment="1">
      <alignment horizontal="right" vertical="center"/>
    </xf>
    <xf numFmtId="39" fontId="19" fillId="0" borderId="0" xfId="0" applyNumberFormat="1" applyFont="1" applyFill="1" applyBorder="1" applyAlignment="1" applyProtection="1">
      <alignment horizontal="right" vertical="center"/>
      <protection/>
    </xf>
    <xf numFmtId="175" fontId="23" fillId="0" borderId="0" xfId="0" applyFont="1" applyAlignment="1">
      <alignment horizontal="right" vertical="center"/>
    </xf>
    <xf numFmtId="196" fontId="23" fillId="0" borderId="0" xfId="0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 applyProtection="1">
      <alignment horizontal="right" vertical="center"/>
      <protection/>
    </xf>
    <xf numFmtId="49" fontId="31" fillId="0" borderId="0" xfId="0" applyNumberFormat="1" applyFont="1" applyFill="1" applyAlignment="1">
      <alignment vertical="top"/>
    </xf>
    <xf numFmtId="175" fontId="31" fillId="0" borderId="0" xfId="0" applyFont="1" applyFill="1" applyBorder="1" applyAlignment="1">
      <alignment horizontal="left" vertical="top"/>
    </xf>
    <xf numFmtId="49" fontId="31" fillId="0" borderId="0" xfId="61" applyNumberFormat="1" applyFont="1" applyFill="1" applyBorder="1" applyAlignment="1">
      <alignment vertical="top"/>
    </xf>
    <xf numFmtId="197" fontId="31" fillId="0" borderId="0" xfId="61" applyFont="1" applyFill="1" applyBorder="1" applyAlignment="1">
      <alignment horizontal="left" vertical="top"/>
    </xf>
    <xf numFmtId="175" fontId="31" fillId="0" borderId="0" xfId="0" applyFont="1" applyFill="1" applyBorder="1" applyAlignment="1">
      <alignment vertical="top"/>
    </xf>
    <xf numFmtId="49" fontId="31" fillId="0" borderId="0" xfId="0" applyNumberFormat="1" applyFont="1" applyFill="1" applyBorder="1" applyAlignment="1">
      <alignment vertical="top"/>
    </xf>
    <xf numFmtId="175" fontId="31" fillId="0" borderId="0" xfId="0" applyFont="1" applyFill="1" applyAlignment="1">
      <alignment vertical="top"/>
    </xf>
    <xf numFmtId="186" fontId="23" fillId="0" borderId="0" xfId="0" applyNumberFormat="1" applyFont="1" applyFill="1" applyBorder="1" applyAlignment="1" quotePrefix="1">
      <alignment horizontal="right" vertical="center"/>
    </xf>
    <xf numFmtId="2" fontId="23" fillId="0" borderId="0" xfId="0" applyNumberFormat="1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/>
      <protection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 applyProtection="1">
      <alignment horizontal="center" vertical="center"/>
      <protection/>
    </xf>
    <xf numFmtId="4" fontId="23" fillId="0" borderId="0" xfId="75" applyNumberFormat="1" applyFont="1" applyFill="1" applyBorder="1" applyAlignment="1">
      <alignment vertical="center"/>
    </xf>
    <xf numFmtId="224" fontId="23" fillId="0" borderId="0" xfId="0" applyNumberFormat="1" applyFont="1" applyFill="1" applyBorder="1" applyAlignment="1" applyProtection="1">
      <alignment horizontal="right" vertical="center"/>
      <protection/>
    </xf>
    <xf numFmtId="224" fontId="23" fillId="0" borderId="0" xfId="84" applyNumberFormat="1" applyFont="1" applyFill="1" applyBorder="1" applyAlignment="1">
      <alignment vertical="center"/>
      <protection/>
    </xf>
    <xf numFmtId="224" fontId="23" fillId="0" borderId="0" xfId="84" applyNumberFormat="1" applyFont="1" applyFill="1" applyBorder="1" applyAlignment="1">
      <alignment horizontal="right" vertical="center"/>
      <protection/>
    </xf>
    <xf numFmtId="224" fontId="23" fillId="0" borderId="0" xfId="0" applyNumberFormat="1" applyFont="1" applyFill="1" applyBorder="1" applyAlignment="1">
      <alignment horizontal="right" vertical="center"/>
    </xf>
    <xf numFmtId="224" fontId="23" fillId="0" borderId="0" xfId="0" applyNumberFormat="1" applyFont="1" applyFill="1" applyBorder="1" applyAlignment="1">
      <alignment horizontal="center" vertical="center"/>
    </xf>
    <xf numFmtId="224" fontId="19" fillId="0" borderId="0" xfId="0" applyNumberFormat="1" applyFont="1" applyFill="1" applyBorder="1" applyAlignment="1" applyProtection="1">
      <alignment horizontal="center" vertical="center"/>
      <protection/>
    </xf>
    <xf numFmtId="224" fontId="23" fillId="0" borderId="0" xfId="0" applyNumberFormat="1" applyFont="1" applyFill="1" applyBorder="1" applyAlignment="1" applyProtection="1">
      <alignment horizontal="center" vertical="center"/>
      <protection/>
    </xf>
    <xf numFmtId="224" fontId="23" fillId="0" borderId="0" xfId="0" applyNumberFormat="1" applyFont="1" applyFill="1" applyBorder="1" applyAlignment="1">
      <alignment vertical="center"/>
    </xf>
    <xf numFmtId="224" fontId="23" fillId="0" borderId="0" xfId="82" applyNumberFormat="1" applyFont="1" applyFill="1" applyBorder="1" applyAlignment="1" applyProtection="1">
      <alignment horizontal="right" vertical="center"/>
      <protection/>
    </xf>
    <xf numFmtId="224" fontId="19" fillId="0" borderId="0" xfId="0" applyNumberFormat="1" applyFont="1" applyFill="1" applyBorder="1" applyAlignment="1">
      <alignment vertical="center"/>
    </xf>
    <xf numFmtId="224" fontId="19" fillId="0" borderId="0" xfId="0" applyNumberFormat="1" applyFont="1" applyFill="1" applyBorder="1" applyAlignment="1">
      <alignment horizontal="right" vertical="center"/>
    </xf>
    <xf numFmtId="224" fontId="19" fillId="0" borderId="0" xfId="0" applyNumberFormat="1" applyFont="1" applyFill="1" applyBorder="1" applyAlignment="1" applyProtection="1">
      <alignment horizontal="right" vertical="center"/>
      <protection/>
    </xf>
    <xf numFmtId="224" fontId="23" fillId="0" borderId="0" xfId="0" applyNumberFormat="1" applyFont="1" applyFill="1" applyBorder="1" applyAlignment="1" applyProtection="1">
      <alignment vertical="center"/>
      <protection/>
    </xf>
    <xf numFmtId="224" fontId="19" fillId="0" borderId="0" xfId="0" applyNumberFormat="1" applyFont="1" applyFill="1" applyBorder="1" applyAlignment="1">
      <alignment horizontal="center" vertical="center"/>
    </xf>
    <xf numFmtId="224" fontId="21" fillId="0" borderId="0" xfId="0" applyNumberFormat="1" applyFont="1" applyFill="1" applyBorder="1" applyAlignment="1">
      <alignment horizontal="right" vertical="center" wrapText="1"/>
    </xf>
    <xf numFmtId="224" fontId="19" fillId="0" borderId="0" xfId="0" applyNumberFormat="1" applyFont="1" applyFill="1" applyBorder="1" applyAlignment="1">
      <alignment horizontal="right"/>
    </xf>
    <xf numFmtId="224" fontId="19" fillId="0" borderId="0" xfId="0" applyNumberFormat="1" applyFont="1" applyFill="1" applyBorder="1" applyAlignment="1" applyProtection="1">
      <alignment horizontal="right"/>
      <protection/>
    </xf>
    <xf numFmtId="224" fontId="23" fillId="0" borderId="0" xfId="0" applyNumberFormat="1" applyFont="1" applyFill="1" applyBorder="1" applyAlignment="1">
      <alignment horizontal="right"/>
    </xf>
    <xf numFmtId="224" fontId="23" fillId="0" borderId="0" xfId="0" applyNumberFormat="1" applyFont="1" applyFill="1" applyBorder="1" applyAlignment="1" applyProtection="1">
      <alignment horizontal="right"/>
      <protection/>
    </xf>
    <xf numFmtId="225" fontId="23" fillId="0" borderId="0" xfId="0" applyNumberFormat="1" applyFont="1" applyFill="1" applyBorder="1" applyAlignment="1">
      <alignment horizontal="right" vertical="center"/>
    </xf>
    <xf numFmtId="225" fontId="23" fillId="0" borderId="0" xfId="0" applyNumberFormat="1" applyFont="1" applyFill="1" applyBorder="1" applyAlignment="1" applyProtection="1">
      <alignment horizontal="right" vertical="center"/>
      <protection/>
    </xf>
    <xf numFmtId="224" fontId="23" fillId="0" borderId="0" xfId="0" applyNumberFormat="1" applyFont="1" applyFill="1" applyAlignment="1">
      <alignment horizontal="center" vertical="center"/>
    </xf>
    <xf numFmtId="224" fontId="19" fillId="0" borderId="0" xfId="0" applyNumberFormat="1" applyFont="1" applyFill="1" applyAlignment="1">
      <alignment horizontal="right" vertical="center"/>
    </xf>
    <xf numFmtId="224" fontId="23" fillId="0" borderId="0" xfId="0" applyNumberFormat="1" applyFont="1" applyAlignment="1">
      <alignment vertical="center"/>
    </xf>
    <xf numFmtId="224" fontId="19" fillId="0" borderId="0" xfId="0" applyNumberFormat="1" applyFont="1" applyAlignment="1">
      <alignment horizontal="right" vertical="center"/>
    </xf>
    <xf numFmtId="224" fontId="19" fillId="0" borderId="0" xfId="0" applyNumberFormat="1" applyFont="1" applyBorder="1" applyAlignment="1">
      <alignment vertical="center"/>
    </xf>
    <xf numFmtId="224" fontId="19" fillId="0" borderId="0" xfId="0" applyNumberFormat="1" applyFont="1" applyAlignment="1">
      <alignment vertical="center"/>
    </xf>
    <xf numFmtId="225" fontId="19" fillId="0" borderId="0" xfId="0" applyNumberFormat="1" applyFont="1" applyFill="1" applyBorder="1" applyAlignment="1">
      <alignment horizontal="right" vertical="center"/>
    </xf>
    <xf numFmtId="225" fontId="19" fillId="0" borderId="0" xfId="0" applyNumberFormat="1" applyFont="1" applyFill="1" applyBorder="1" applyAlignment="1">
      <alignment horizontal="center" vertical="center"/>
    </xf>
    <xf numFmtId="225" fontId="19" fillId="0" borderId="0" xfId="0" applyNumberFormat="1" applyFont="1" applyBorder="1" applyAlignment="1">
      <alignment horizontal="right" vertical="center"/>
    </xf>
    <xf numFmtId="225" fontId="19" fillId="0" borderId="0" xfId="0" applyNumberFormat="1" applyFont="1" applyBorder="1" applyAlignment="1">
      <alignment vertical="center"/>
    </xf>
    <xf numFmtId="175" fontId="23" fillId="33" borderId="0" xfId="0" applyFont="1" applyFill="1" applyBorder="1" applyAlignment="1">
      <alignment horizontal="left" vertical="center"/>
    </xf>
    <xf numFmtId="183" fontId="23" fillId="33" borderId="0" xfId="0" applyNumberFormat="1" applyFont="1" applyFill="1" applyBorder="1" applyAlignment="1" applyProtection="1">
      <alignment horizontal="right" vertical="center"/>
      <protection/>
    </xf>
    <xf numFmtId="4" fontId="23" fillId="33" borderId="0" xfId="0" applyNumberFormat="1" applyFont="1" applyFill="1" applyBorder="1" applyAlignment="1" applyProtection="1">
      <alignment horizontal="right" vertical="center"/>
      <protection/>
    </xf>
    <xf numFmtId="175" fontId="21" fillId="33" borderId="0" xfId="0" applyFont="1" applyFill="1" applyBorder="1" applyAlignment="1">
      <alignment horizontal="left" vertical="center"/>
    </xf>
    <xf numFmtId="175" fontId="23" fillId="33" borderId="0" xfId="0" applyFont="1" applyFill="1" applyBorder="1" applyAlignment="1">
      <alignment vertical="center"/>
    </xf>
    <xf numFmtId="196" fontId="23" fillId="33" borderId="0" xfId="0" applyNumberFormat="1" applyFont="1" applyFill="1" applyBorder="1" applyAlignment="1" applyProtection="1">
      <alignment horizontal="right" vertical="center"/>
      <protection/>
    </xf>
    <xf numFmtId="175" fontId="19" fillId="33" borderId="0" xfId="0" applyFont="1" applyFill="1" applyAlignment="1">
      <alignment vertical="center"/>
    </xf>
    <xf numFmtId="196" fontId="23" fillId="33" borderId="0" xfId="0" applyNumberFormat="1" applyFont="1" applyFill="1" applyBorder="1" applyAlignment="1">
      <alignment horizontal="right" vertical="center"/>
    </xf>
    <xf numFmtId="175" fontId="23" fillId="33" borderId="0" xfId="0" applyFont="1" applyFill="1" applyBorder="1" applyAlignment="1">
      <alignment horizontal="left" vertical="center" wrapText="1"/>
    </xf>
    <xf numFmtId="224" fontId="23" fillId="33" borderId="0" xfId="0" applyNumberFormat="1" applyFont="1" applyFill="1" applyBorder="1" applyAlignment="1" applyProtection="1">
      <alignment horizontal="right" vertical="center"/>
      <protection/>
    </xf>
    <xf numFmtId="224" fontId="23" fillId="33" borderId="0" xfId="0" applyNumberFormat="1" applyFont="1" applyFill="1" applyBorder="1" applyAlignment="1">
      <alignment horizontal="right" vertical="center"/>
    </xf>
    <xf numFmtId="175" fontId="19" fillId="33" borderId="0" xfId="0" applyFont="1" applyFill="1" applyBorder="1" applyAlignment="1">
      <alignment vertical="center"/>
    </xf>
    <xf numFmtId="224" fontId="23" fillId="33" borderId="0" xfId="0" applyNumberFormat="1" applyFont="1" applyFill="1" applyBorder="1" applyAlignment="1" applyProtection="1">
      <alignment vertical="center"/>
      <protection/>
    </xf>
    <xf numFmtId="175" fontId="21" fillId="33" borderId="0" xfId="0" applyFont="1" applyFill="1" applyBorder="1" applyAlignment="1">
      <alignment vertical="center"/>
    </xf>
    <xf numFmtId="175" fontId="23" fillId="33" borderId="0" xfId="0" applyFont="1" applyFill="1" applyBorder="1" applyAlignment="1">
      <alignment/>
    </xf>
    <xf numFmtId="175" fontId="23" fillId="33" borderId="0" xfId="0" applyFont="1" applyFill="1" applyBorder="1" applyAlignment="1">
      <alignment horizontal="left"/>
    </xf>
    <xf numFmtId="224" fontId="23" fillId="33" borderId="0" xfId="84" applyNumberFormat="1" applyFont="1" applyFill="1" applyBorder="1" applyAlignment="1">
      <alignment horizontal="right" vertical="center"/>
      <protection/>
    </xf>
    <xf numFmtId="3" fontId="23" fillId="33" borderId="0" xfId="0" applyNumberFormat="1" applyFont="1" applyFill="1" applyBorder="1" applyAlignment="1">
      <alignment horizontal="right" vertical="center"/>
    </xf>
    <xf numFmtId="175" fontId="19" fillId="33" borderId="0" xfId="0" applyFont="1" applyFill="1" applyBorder="1" applyAlignment="1">
      <alignment horizontal="left" vertical="center"/>
    </xf>
    <xf numFmtId="4" fontId="23" fillId="33" borderId="0" xfId="75" applyNumberFormat="1" applyFont="1" applyFill="1" applyBorder="1" applyAlignment="1">
      <alignment vertical="center"/>
    </xf>
    <xf numFmtId="224" fontId="23" fillId="33" borderId="0" xfId="0" applyNumberFormat="1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horizontal="right" vertical="center"/>
    </xf>
    <xf numFmtId="4" fontId="23" fillId="33" borderId="0" xfId="0" applyNumberFormat="1" applyFont="1" applyFill="1" applyBorder="1" applyAlignment="1" applyProtection="1">
      <alignment horizontal="right"/>
      <protection/>
    </xf>
    <xf numFmtId="188" fontId="23" fillId="33" borderId="0" xfId="0" applyNumberFormat="1" applyFont="1" applyFill="1" applyBorder="1" applyAlignment="1" applyProtection="1">
      <alignment horizontal="right"/>
      <protection/>
    </xf>
    <xf numFmtId="188" fontId="23" fillId="33" borderId="0" xfId="0" applyNumberFormat="1" applyFont="1" applyFill="1" applyBorder="1" applyAlignment="1" applyProtection="1">
      <alignment horizontal="right" vertical="center"/>
      <protection/>
    </xf>
    <xf numFmtId="2" fontId="23" fillId="33" borderId="0" xfId="0" applyNumberFormat="1" applyFont="1" applyFill="1" applyBorder="1" applyAlignment="1">
      <alignment vertical="center"/>
    </xf>
    <xf numFmtId="2" fontId="23" fillId="33" borderId="0" xfId="0" applyNumberFormat="1" applyFont="1" applyFill="1" applyBorder="1" applyAlignment="1">
      <alignment horizontal="left" vertical="center"/>
    </xf>
    <xf numFmtId="175" fontId="24" fillId="0" borderId="0" xfId="0" applyFont="1" applyFill="1" applyBorder="1" applyAlignment="1">
      <alignment horizontal="left" vertical="center"/>
    </xf>
    <xf numFmtId="175" fontId="24" fillId="0" borderId="0" xfId="0" applyFont="1" applyFill="1" applyBorder="1" applyAlignment="1" quotePrefix="1">
      <alignment horizontal="right" vertical="center" wrapText="1"/>
    </xf>
    <xf numFmtId="175" fontId="19" fillId="0" borderId="0" xfId="0" applyFont="1" applyFill="1" applyBorder="1" applyAlignment="1">
      <alignment horizontal="right" vertical="center" wrapText="1"/>
    </xf>
    <xf numFmtId="2" fontId="21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Fill="1" applyBorder="1" applyAlignment="1">
      <alignment horizontal="right" vertical="center"/>
    </xf>
    <xf numFmtId="175" fontId="20" fillId="0" borderId="0" xfId="0" applyFont="1" applyFill="1" applyBorder="1" applyAlignment="1">
      <alignment vertical="center"/>
    </xf>
    <xf numFmtId="175" fontId="24" fillId="0" borderId="0" xfId="0" applyFont="1" applyFill="1" applyBorder="1" applyAlignment="1">
      <alignment vertical="center"/>
    </xf>
    <xf numFmtId="175" fontId="19" fillId="0" borderId="5" xfId="0" applyFont="1" applyFill="1" applyBorder="1" applyAlignment="1">
      <alignment horizontal="right" vertical="center" wrapText="1"/>
    </xf>
    <xf numFmtId="175" fontId="21" fillId="0" borderId="13" xfId="0" applyFont="1" applyFill="1" applyBorder="1" applyAlignment="1">
      <alignment horizontal="right" vertical="center" wrapText="1"/>
    </xf>
    <xf numFmtId="177" fontId="21" fillId="0" borderId="13" xfId="0" applyNumberFormat="1" applyFont="1" applyFill="1" applyBorder="1" applyAlignment="1">
      <alignment horizontal="right" vertical="center" wrapText="1"/>
    </xf>
    <xf numFmtId="175" fontId="24" fillId="0" borderId="0" xfId="0" applyFont="1" applyFill="1" applyBorder="1" applyAlignment="1">
      <alignment horizontal="left" vertical="center" wrapText="1"/>
    </xf>
    <xf numFmtId="175" fontId="19" fillId="0" borderId="0" xfId="0" applyFont="1" applyFill="1" applyBorder="1" applyAlignment="1">
      <alignment horizontal="center" vertical="center" wrapText="1"/>
    </xf>
    <xf numFmtId="175" fontId="21" fillId="0" borderId="0" xfId="0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224" fontId="19" fillId="0" borderId="0" xfId="0" applyNumberFormat="1" applyFont="1" applyFill="1" applyBorder="1" applyAlignment="1">
      <alignment horizontal="center" vertical="center" wrapText="1"/>
    </xf>
    <xf numFmtId="224" fontId="19" fillId="0" borderId="0" xfId="0" applyNumberFormat="1" applyFont="1" applyFill="1" applyBorder="1" applyAlignment="1" applyProtection="1">
      <alignment vertical="center"/>
      <protection/>
    </xf>
    <xf numFmtId="175" fontId="21" fillId="0" borderId="14" xfId="0" applyFont="1" applyFill="1" applyBorder="1" applyAlignment="1">
      <alignment horizontal="right" vertical="center" wrapText="1"/>
    </xf>
    <xf numFmtId="177" fontId="21" fillId="0" borderId="14" xfId="0" applyNumberFormat="1" applyFont="1" applyFill="1" applyBorder="1" applyAlignment="1">
      <alignment horizontal="right" vertical="center" wrapText="1"/>
    </xf>
    <xf numFmtId="175" fontId="19" fillId="0" borderId="0" xfId="0" applyFont="1" applyFill="1" applyBorder="1" applyAlignment="1">
      <alignment horizontal="left" vertical="center" wrapText="1"/>
    </xf>
    <xf numFmtId="175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 applyProtection="1">
      <alignment horizontal="right"/>
      <protection/>
    </xf>
    <xf numFmtId="175" fontId="23" fillId="0" borderId="0" xfId="0" applyFont="1" applyFill="1" applyBorder="1" applyAlignment="1">
      <alignment horizontal="center"/>
    </xf>
    <xf numFmtId="184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 applyProtection="1">
      <alignment horizontal="right"/>
      <protection/>
    </xf>
    <xf numFmtId="175" fontId="23" fillId="0" borderId="14" xfId="0" applyFont="1" applyFill="1" applyBorder="1" applyAlignment="1">
      <alignment vertical="center"/>
    </xf>
    <xf numFmtId="184" fontId="23" fillId="0" borderId="14" xfId="0" applyNumberFormat="1" applyFont="1" applyFill="1" applyBorder="1" applyAlignment="1">
      <alignment horizontal="right" vertical="center"/>
    </xf>
    <xf numFmtId="184" fontId="23" fillId="0" borderId="14" xfId="0" applyNumberFormat="1" applyFont="1" applyFill="1" applyBorder="1" applyAlignment="1" applyProtection="1">
      <alignment horizontal="right" vertical="center"/>
      <protection/>
    </xf>
    <xf numFmtId="39" fontId="23" fillId="0" borderId="14" xfId="0" applyNumberFormat="1" applyFont="1" applyFill="1" applyBorder="1" applyAlignment="1" applyProtection="1">
      <alignment horizontal="right" vertical="center"/>
      <protection/>
    </xf>
    <xf numFmtId="175" fontId="20" fillId="0" borderId="0" xfId="0" applyFont="1" applyFill="1" applyBorder="1" applyAlignment="1">
      <alignment horizontal="left" vertical="center"/>
    </xf>
    <xf numFmtId="2" fontId="23" fillId="0" borderId="0" xfId="84" applyNumberFormat="1" applyFont="1" applyFill="1" applyBorder="1" applyAlignment="1">
      <alignment vertical="center"/>
      <protection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201" fontId="23" fillId="0" borderId="0" xfId="84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201" fontId="23" fillId="0" borderId="14" xfId="84" applyNumberFormat="1" applyFont="1" applyFill="1" applyBorder="1" applyAlignment="1">
      <alignment vertical="center"/>
      <protection/>
    </xf>
    <xf numFmtId="2" fontId="23" fillId="0" borderId="14" xfId="84" applyNumberFormat="1" applyFont="1" applyFill="1" applyBorder="1" applyAlignment="1">
      <alignment vertical="center"/>
      <protection/>
    </xf>
    <xf numFmtId="175" fontId="24" fillId="0" borderId="0" xfId="0" applyFont="1" applyFill="1" applyBorder="1" applyAlignment="1">
      <alignment horizontal="right" vertical="center" wrapText="1"/>
    </xf>
    <xf numFmtId="175" fontId="33" fillId="0" borderId="0" xfId="0" applyFont="1" applyFill="1" applyBorder="1" applyAlignment="1">
      <alignment horizontal="left" vertical="center"/>
    </xf>
    <xf numFmtId="175" fontId="33" fillId="0" borderId="0" xfId="0" applyFont="1" applyFill="1" applyBorder="1" applyAlignment="1">
      <alignment vertical="center"/>
    </xf>
    <xf numFmtId="175" fontId="24" fillId="33" borderId="0" xfId="0" applyFont="1" applyFill="1" applyBorder="1" applyAlignment="1">
      <alignment vertical="center"/>
    </xf>
    <xf numFmtId="184" fontId="23" fillId="0" borderId="0" xfId="0" applyNumberFormat="1" applyFont="1" applyFill="1" applyBorder="1" applyAlignment="1" applyProtection="1">
      <alignment vertical="center"/>
      <protection/>
    </xf>
    <xf numFmtId="175" fontId="24" fillId="0" borderId="15" xfId="0" applyFont="1" applyFill="1" applyBorder="1" applyAlignment="1">
      <alignment horizontal="right" vertical="center" wrapText="1"/>
    </xf>
    <xf numFmtId="175" fontId="29" fillId="0" borderId="0" xfId="0" applyFont="1" applyFill="1" applyBorder="1" applyAlignment="1">
      <alignment/>
    </xf>
    <xf numFmtId="175" fontId="19" fillId="0" borderId="0" xfId="0" applyFont="1" applyFill="1" applyBorder="1" applyAlignment="1">
      <alignment horizontal="left"/>
    </xf>
    <xf numFmtId="174" fontId="19" fillId="0" borderId="0" xfId="0" applyNumberFormat="1" applyFont="1" applyFill="1" applyBorder="1" applyAlignment="1" applyProtection="1">
      <alignment horizontal="center"/>
      <protection/>
    </xf>
    <xf numFmtId="175" fontId="23" fillId="0" borderId="14" xfId="0" applyFont="1" applyFill="1" applyBorder="1" applyAlignment="1">
      <alignment horizontal="left" vertical="center"/>
    </xf>
    <xf numFmtId="175" fontId="19" fillId="0" borderId="14" xfId="0" applyFont="1" applyFill="1" applyBorder="1" applyAlignment="1">
      <alignment vertical="center"/>
    </xf>
    <xf numFmtId="188" fontId="23" fillId="0" borderId="14" xfId="0" applyNumberFormat="1" applyFont="1" applyFill="1" applyBorder="1" applyAlignment="1" applyProtection="1">
      <alignment horizontal="right" vertical="center"/>
      <protection/>
    </xf>
    <xf numFmtId="177" fontId="23" fillId="0" borderId="14" xfId="84" applyNumberFormat="1" applyFont="1" applyFill="1" applyBorder="1" applyAlignment="1">
      <alignment vertical="center"/>
      <protection/>
    </xf>
    <xf numFmtId="175" fontId="24" fillId="0" borderId="16" xfId="0" applyFont="1" applyFill="1" applyBorder="1" applyAlignment="1" quotePrefix="1">
      <alignment horizontal="center" vertical="center" wrapText="1"/>
    </xf>
    <xf numFmtId="175" fontId="19" fillId="0" borderId="14" xfId="0" applyFont="1" applyFill="1" applyBorder="1" applyAlignment="1">
      <alignment horizontal="center" vertical="center" wrapText="1"/>
    </xf>
    <xf numFmtId="175" fontId="24" fillId="0" borderId="16" xfId="0" applyFont="1" applyFill="1" applyBorder="1" applyAlignment="1" quotePrefix="1">
      <alignment horizontal="right" vertical="center" wrapText="1"/>
    </xf>
    <xf numFmtId="175" fontId="19" fillId="0" borderId="14" xfId="0" applyFont="1" applyFill="1" applyBorder="1" applyAlignment="1">
      <alignment horizontal="right" vertical="center" wrapText="1"/>
    </xf>
    <xf numFmtId="175" fontId="24" fillId="0" borderId="16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vertical="center"/>
    </xf>
    <xf numFmtId="196" fontId="16" fillId="0" borderId="0" xfId="85" applyNumberFormat="1" applyFont="1" applyFill="1" applyBorder="1" applyAlignment="1">
      <alignment horizontal="right"/>
      <protection/>
    </xf>
    <xf numFmtId="175" fontId="24" fillId="0" borderId="6" xfId="0" applyFont="1" applyFill="1" applyBorder="1" applyAlignment="1" quotePrefix="1">
      <alignment horizontal="right" vertical="center" wrapText="1"/>
    </xf>
    <xf numFmtId="175" fontId="24" fillId="0" borderId="0" xfId="0" applyFont="1" applyAlignment="1">
      <alignment vertical="center"/>
    </xf>
    <xf numFmtId="175" fontId="24" fillId="0" borderId="0" xfId="0" applyFont="1" applyFill="1" applyAlignment="1">
      <alignment vertical="center"/>
    </xf>
    <xf numFmtId="175" fontId="21" fillId="0" borderId="0" xfId="0" applyFont="1" applyFill="1" applyAlignment="1">
      <alignment vertical="center"/>
    </xf>
    <xf numFmtId="175" fontId="24" fillId="0" borderId="0" xfId="0" applyFont="1" applyFill="1" applyAlignment="1">
      <alignment horizontal="right" vertical="center"/>
    </xf>
    <xf numFmtId="175" fontId="23" fillId="34" borderId="0" xfId="0" applyFont="1" applyFill="1" applyBorder="1" applyAlignment="1">
      <alignment vertical="center"/>
    </xf>
    <xf numFmtId="175" fontId="23" fillId="34" borderId="0" xfId="0" applyFont="1" applyFill="1" applyAlignment="1">
      <alignment vertical="center"/>
    </xf>
    <xf numFmtId="175" fontId="19" fillId="34" borderId="0" xfId="0" applyFont="1" applyFill="1" applyAlignment="1">
      <alignment vertical="center"/>
    </xf>
    <xf numFmtId="175" fontId="23" fillId="34" borderId="0" xfId="0" applyFont="1" applyFill="1" applyAlignment="1">
      <alignment horizontal="right" vertical="center"/>
    </xf>
    <xf numFmtId="225" fontId="23" fillId="34" borderId="0" xfId="0" applyNumberFormat="1" applyFont="1" applyFill="1" applyBorder="1" applyAlignment="1">
      <alignment horizontal="right" vertical="center"/>
    </xf>
    <xf numFmtId="175" fontId="19" fillId="34" borderId="0" xfId="0" applyFont="1" applyFill="1" applyBorder="1" applyAlignment="1">
      <alignment vertical="center"/>
    </xf>
    <xf numFmtId="183" fontId="23" fillId="35" borderId="0" xfId="0" applyNumberFormat="1" applyFont="1" applyFill="1" applyBorder="1" applyAlignment="1" applyProtection="1">
      <alignment horizontal="right" vertical="center"/>
      <protection/>
    </xf>
    <xf numFmtId="175" fontId="19" fillId="35" borderId="0" xfId="0" applyFont="1" applyFill="1" applyAlignment="1">
      <alignment vertical="center"/>
    </xf>
    <xf numFmtId="175" fontId="24" fillId="0" borderId="5" xfId="0" applyFont="1" applyFill="1" applyBorder="1" applyAlignment="1">
      <alignment horizontal="right" vertical="center" wrapText="1"/>
    </xf>
    <xf numFmtId="175" fontId="21" fillId="0" borderId="5" xfId="0" applyFont="1" applyFill="1" applyBorder="1" applyAlignment="1">
      <alignment horizontal="right" vertical="center" wrapText="1"/>
    </xf>
    <xf numFmtId="184" fontId="36" fillId="0" borderId="0" xfId="0" applyNumberFormat="1" applyFont="1" applyFill="1" applyBorder="1" applyAlignment="1" applyProtection="1">
      <alignment horizontal="right" vertical="center"/>
      <protection/>
    </xf>
    <xf numFmtId="184" fontId="35" fillId="0" borderId="0" xfId="0" applyNumberFormat="1" applyFont="1" applyFill="1" applyBorder="1" applyAlignment="1">
      <alignment horizontal="right" vertical="center"/>
    </xf>
    <xf numFmtId="175" fontId="23" fillId="0" borderId="5" xfId="0" applyFont="1" applyFill="1" applyBorder="1" applyAlignment="1">
      <alignment vertical="center"/>
    </xf>
    <xf numFmtId="184" fontId="23" fillId="0" borderId="5" xfId="0" applyNumberFormat="1" applyFont="1" applyFill="1" applyBorder="1" applyAlignment="1">
      <alignment horizontal="right" vertical="center"/>
    </xf>
    <xf numFmtId="184" fontId="36" fillId="0" borderId="5" xfId="0" applyNumberFormat="1" applyFont="1" applyFill="1" applyBorder="1" applyAlignment="1" applyProtection="1">
      <alignment horizontal="right" vertical="center"/>
      <protection/>
    </xf>
    <xf numFmtId="184" fontId="35" fillId="0" borderId="5" xfId="0" applyNumberFormat="1" applyFont="1" applyFill="1" applyBorder="1" applyAlignment="1">
      <alignment horizontal="right" vertical="center"/>
    </xf>
    <xf numFmtId="39" fontId="23" fillId="0" borderId="5" xfId="0" applyNumberFormat="1" applyFont="1" applyFill="1" applyBorder="1" applyAlignment="1" applyProtection="1">
      <alignment horizontal="right" vertical="center"/>
      <protection/>
    </xf>
    <xf numFmtId="2" fontId="21" fillId="0" borderId="13" xfId="0" applyNumberFormat="1" applyFont="1" applyFill="1" applyBorder="1" applyAlignment="1">
      <alignment horizontal="right" vertical="center" wrapText="1"/>
    </xf>
    <xf numFmtId="2" fontId="21" fillId="0" borderId="13" xfId="0" applyNumberFormat="1" applyFont="1" applyFill="1" applyBorder="1" applyAlignment="1">
      <alignment horizontal="right" vertical="center"/>
    </xf>
    <xf numFmtId="4" fontId="23" fillId="35" borderId="0" xfId="0" applyNumberFormat="1" applyFont="1" applyFill="1" applyBorder="1" applyAlignment="1" applyProtection="1">
      <alignment horizontal="right" vertical="center"/>
      <protection/>
    </xf>
    <xf numFmtId="175" fontId="31" fillId="0" borderId="0" xfId="0" applyFont="1" applyFill="1" applyAlignment="1">
      <alignment horizontal="center" vertical="center"/>
    </xf>
    <xf numFmtId="175" fontId="23" fillId="34" borderId="0" xfId="0" applyFont="1" applyFill="1" applyBorder="1" applyAlignment="1">
      <alignment horizontal="left" vertical="center" wrapText="1"/>
    </xf>
    <xf numFmtId="175" fontId="23" fillId="34" borderId="0" xfId="0" applyFont="1" applyFill="1" applyBorder="1" applyAlignment="1">
      <alignment horizontal="left" vertical="center"/>
    </xf>
    <xf numFmtId="175" fontId="23" fillId="35" borderId="0" xfId="0" applyFont="1" applyFill="1" applyBorder="1" applyAlignment="1">
      <alignment vertical="center"/>
    </xf>
    <xf numFmtId="3" fontId="23" fillId="34" borderId="0" xfId="0" applyNumberFormat="1" applyFont="1" applyFill="1" applyBorder="1" applyAlignment="1">
      <alignment horizontal="right" vertical="center"/>
    </xf>
    <xf numFmtId="175" fontId="23" fillId="35" borderId="0" xfId="0" applyFont="1" applyFill="1" applyAlignment="1">
      <alignment vertical="center"/>
    </xf>
    <xf numFmtId="175" fontId="21" fillId="34" borderId="0" xfId="0" applyFont="1" applyFill="1" applyBorder="1" applyAlignment="1">
      <alignment horizontal="left" vertical="center"/>
    </xf>
    <xf numFmtId="196" fontId="23" fillId="34" borderId="0" xfId="0" applyNumberFormat="1" applyFont="1" applyFill="1" applyBorder="1" applyAlignment="1">
      <alignment horizontal="right" vertical="center"/>
    </xf>
    <xf numFmtId="39" fontId="19" fillId="34" borderId="0" xfId="0" applyNumberFormat="1" applyFont="1" applyFill="1" applyBorder="1" applyAlignment="1" applyProtection="1">
      <alignment horizontal="center" vertical="center"/>
      <protection/>
    </xf>
    <xf numFmtId="175" fontId="23" fillId="34" borderId="0" xfId="0" applyFont="1" applyFill="1" applyAlignment="1">
      <alignment horizontal="center" vertical="center"/>
    </xf>
    <xf numFmtId="196" fontId="23" fillId="34" borderId="0" xfId="0" applyNumberFormat="1" applyFont="1" applyFill="1" applyBorder="1" applyAlignment="1" applyProtection="1">
      <alignment horizontal="right" vertical="center"/>
      <protection/>
    </xf>
    <xf numFmtId="175" fontId="23" fillId="35" borderId="0" xfId="0" applyFont="1" applyFill="1" applyAlignment="1">
      <alignment horizontal="right" vertical="center"/>
    </xf>
    <xf numFmtId="2" fontId="23" fillId="34" borderId="0" xfId="0" applyNumberFormat="1" applyFont="1" applyFill="1" applyBorder="1" applyAlignment="1" applyProtection="1">
      <alignment horizontal="right" vertical="center"/>
      <protection/>
    </xf>
    <xf numFmtId="2" fontId="23" fillId="35" borderId="0" xfId="0" applyNumberFormat="1" applyFont="1" applyFill="1" applyBorder="1" applyAlignment="1" applyProtection="1">
      <alignment horizontal="right" vertical="center"/>
      <protection/>
    </xf>
    <xf numFmtId="224" fontId="23" fillId="34" borderId="0" xfId="0" applyNumberFormat="1" applyFont="1" applyFill="1" applyBorder="1" applyAlignment="1" applyProtection="1">
      <alignment horizontal="right" vertical="center"/>
      <protection/>
    </xf>
    <xf numFmtId="175" fontId="23" fillId="34" borderId="0" xfId="0" applyFont="1" applyFill="1" applyBorder="1" applyAlignment="1">
      <alignment horizontal="center" vertical="center"/>
    </xf>
    <xf numFmtId="224" fontId="23" fillId="34" borderId="0" xfId="0" applyNumberFormat="1" applyFont="1" applyFill="1" applyBorder="1" applyAlignment="1">
      <alignment horizontal="right" vertical="center"/>
    </xf>
    <xf numFmtId="224" fontId="23" fillId="34" borderId="0" xfId="0" applyNumberFormat="1" applyFont="1" applyFill="1" applyBorder="1" applyAlignment="1" applyProtection="1">
      <alignment vertical="center"/>
      <protection/>
    </xf>
    <xf numFmtId="175" fontId="21" fillId="34" borderId="0" xfId="0" applyFont="1" applyFill="1" applyBorder="1" applyAlignment="1">
      <alignment vertical="center"/>
    </xf>
    <xf numFmtId="2" fontId="19" fillId="34" borderId="0" xfId="0" applyNumberFormat="1" applyFont="1" applyFill="1" applyBorder="1" applyAlignment="1">
      <alignment horizontal="right" vertical="center"/>
    </xf>
    <xf numFmtId="175" fontId="23" fillId="34" borderId="0" xfId="0" applyFont="1" applyFill="1" applyBorder="1" applyAlignment="1">
      <alignment vertical="center" wrapText="1"/>
    </xf>
    <xf numFmtId="175" fontId="23" fillId="34" borderId="0" xfId="0" applyFont="1" applyFill="1" applyBorder="1" applyAlignment="1">
      <alignment/>
    </xf>
    <xf numFmtId="175" fontId="23" fillId="34" borderId="0" xfId="0" applyFont="1" applyFill="1" applyBorder="1" applyAlignment="1">
      <alignment horizontal="left"/>
    </xf>
    <xf numFmtId="224" fontId="23" fillId="34" borderId="0" xfId="0" applyNumberFormat="1" applyFont="1" applyFill="1" applyBorder="1" applyAlignment="1">
      <alignment horizontal="right"/>
    </xf>
    <xf numFmtId="39" fontId="19" fillId="34" borderId="0" xfId="0" applyNumberFormat="1" applyFont="1" applyFill="1" applyBorder="1" applyAlignment="1" applyProtection="1">
      <alignment horizontal="center"/>
      <protection/>
    </xf>
    <xf numFmtId="175" fontId="23" fillId="34" borderId="0" xfId="0" applyFont="1" applyFill="1" applyAlignment="1">
      <alignment vertical="top"/>
    </xf>
    <xf numFmtId="175" fontId="23" fillId="34" borderId="0" xfId="0" applyFont="1" applyFill="1" applyAlignment="1">
      <alignment horizontal="center" vertical="top"/>
    </xf>
    <xf numFmtId="175" fontId="19" fillId="34" borderId="0" xfId="0" applyFont="1" applyFill="1" applyAlignment="1">
      <alignment vertical="top"/>
    </xf>
    <xf numFmtId="196" fontId="23" fillId="34" borderId="0" xfId="0" applyNumberFormat="1" applyFont="1" applyFill="1" applyBorder="1" applyAlignment="1">
      <alignment horizontal="right"/>
    </xf>
    <xf numFmtId="175" fontId="32" fillId="0" borderId="0" xfId="0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right"/>
      <protection/>
    </xf>
    <xf numFmtId="225" fontId="23" fillId="33" borderId="0" xfId="0" applyNumberFormat="1" applyFont="1" applyFill="1" applyBorder="1" applyAlignment="1">
      <alignment vertical="center"/>
    </xf>
    <xf numFmtId="224" fontId="69" fillId="33" borderId="0" xfId="0" applyNumberFormat="1" applyFont="1" applyFill="1" applyBorder="1" applyAlignment="1">
      <alignment horizontal="right" vertical="center"/>
    </xf>
    <xf numFmtId="175" fontId="21" fillId="0" borderId="15" xfId="0" applyFont="1" applyFill="1" applyBorder="1" applyAlignment="1">
      <alignment horizontal="right" vertical="center" wrapText="1"/>
    </xf>
    <xf numFmtId="175" fontId="27" fillId="0" borderId="0" xfId="0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174" fontId="23" fillId="0" borderId="0" xfId="0" applyNumberFormat="1" applyFont="1" applyFill="1" applyBorder="1" applyAlignment="1">
      <alignment horizontal="right" vertical="center"/>
    </xf>
    <xf numFmtId="182" fontId="23" fillId="0" borderId="0" xfId="75" applyNumberFormat="1" applyFont="1" applyFill="1" applyBorder="1" applyAlignment="1">
      <alignment horizontal="right" vertical="center"/>
    </xf>
    <xf numFmtId="185" fontId="23" fillId="0" borderId="0" xfId="75" applyNumberFormat="1" applyFont="1" applyFill="1" applyBorder="1" applyAlignment="1">
      <alignment horizontal="right" vertical="center"/>
    </xf>
    <xf numFmtId="175" fontId="23" fillId="35" borderId="0" xfId="0" applyFont="1" applyFill="1" applyBorder="1" applyAlignment="1">
      <alignment horizontal="left" vertical="center"/>
    </xf>
    <xf numFmtId="2" fontId="23" fillId="0" borderId="0" xfId="0" applyNumberFormat="1" applyFont="1" applyAlignment="1">
      <alignment vertical="center"/>
    </xf>
    <xf numFmtId="2" fontId="23" fillId="34" borderId="0" xfId="0" applyNumberFormat="1" applyFont="1" applyFill="1" applyAlignment="1">
      <alignment vertical="center"/>
    </xf>
    <xf numFmtId="2" fontId="23" fillId="35" borderId="0" xfId="0" applyNumberFormat="1" applyFont="1" applyFill="1" applyAlignment="1">
      <alignment vertical="center"/>
    </xf>
    <xf numFmtId="2" fontId="19" fillId="0" borderId="0" xfId="0" applyNumberFormat="1" applyFont="1" applyBorder="1" applyAlignment="1">
      <alignment vertical="center"/>
    </xf>
    <xf numFmtId="2" fontId="19" fillId="33" borderId="0" xfId="0" applyNumberFormat="1" applyFont="1" applyFill="1" applyBorder="1" applyAlignment="1">
      <alignment vertical="center"/>
    </xf>
    <xf numFmtId="2" fontId="19" fillId="33" borderId="0" xfId="0" applyNumberFormat="1" applyFont="1" applyFill="1" applyAlignment="1">
      <alignment vertical="center"/>
    </xf>
    <xf numFmtId="2" fontId="19" fillId="0" borderId="0" xfId="0" applyNumberFormat="1" applyFont="1" applyAlignment="1">
      <alignment vertical="center"/>
    </xf>
    <xf numFmtId="2" fontId="23" fillId="33" borderId="0" xfId="0" applyNumberFormat="1" applyFont="1" applyFill="1" applyBorder="1" applyAlignment="1">
      <alignment horizontal="right" vertical="center"/>
    </xf>
    <xf numFmtId="183" fontId="23" fillId="34" borderId="0" xfId="0" applyNumberFormat="1" applyFont="1" applyFill="1" applyBorder="1" applyAlignment="1" applyProtection="1">
      <alignment horizontal="right" vertical="center"/>
      <protection/>
    </xf>
    <xf numFmtId="225" fontId="19" fillId="34" borderId="0" xfId="0" applyNumberFormat="1" applyFont="1" applyFill="1" applyBorder="1" applyAlignment="1">
      <alignment horizontal="right" vertical="center"/>
    </xf>
    <xf numFmtId="225" fontId="23" fillId="34" borderId="0" xfId="0" applyNumberFormat="1" applyFont="1" applyFill="1" applyBorder="1" applyAlignment="1" applyProtection="1">
      <alignment horizontal="right" vertical="center"/>
      <protection/>
    </xf>
    <xf numFmtId="225" fontId="19" fillId="34" borderId="0" xfId="0" applyNumberFormat="1" applyFont="1" applyFill="1" applyBorder="1" applyAlignment="1">
      <alignment horizontal="center" vertical="center"/>
    </xf>
    <xf numFmtId="183" fontId="19" fillId="34" borderId="0" xfId="0" applyNumberFormat="1" applyFont="1" applyFill="1" applyBorder="1" applyAlignment="1" applyProtection="1">
      <alignment horizontal="right" vertical="center"/>
      <protection/>
    </xf>
    <xf numFmtId="183" fontId="23" fillId="34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3" fillId="34" borderId="0" xfId="0" applyNumberFormat="1" applyFont="1" applyFill="1" applyBorder="1" applyAlignment="1" applyProtection="1">
      <alignment horizontal="right" vertical="center"/>
      <protection/>
    </xf>
    <xf numFmtId="3" fontId="23" fillId="34" borderId="0" xfId="0" applyNumberFormat="1" applyFont="1" applyFill="1" applyBorder="1" applyAlignment="1" applyProtection="1">
      <alignment horizontal="right"/>
      <protection/>
    </xf>
    <xf numFmtId="203" fontId="23" fillId="34" borderId="0" xfId="0" applyNumberFormat="1" applyFont="1" applyFill="1" applyBorder="1" applyAlignment="1">
      <alignment horizontal="right" vertical="center"/>
    </xf>
    <xf numFmtId="196" fontId="23" fillId="34" borderId="0" xfId="0" applyNumberFormat="1" applyFont="1" applyFill="1" applyBorder="1" applyAlignment="1" applyProtection="1">
      <alignment horizontal="right"/>
      <protection/>
    </xf>
    <xf numFmtId="175" fontId="31" fillId="0" borderId="0" xfId="0" applyFont="1" applyFill="1" applyBorder="1" applyAlignment="1">
      <alignment vertical="center" wrapText="1"/>
    </xf>
    <xf numFmtId="224" fontId="23" fillId="34" borderId="0" xfId="84" applyNumberFormat="1" applyFont="1" applyFill="1" applyBorder="1" applyAlignment="1">
      <alignment vertical="center"/>
      <protection/>
    </xf>
    <xf numFmtId="224" fontId="23" fillId="33" borderId="0" xfId="82" applyNumberFormat="1" applyFont="1" applyFill="1" applyBorder="1" applyAlignment="1" applyProtection="1">
      <alignment horizontal="right" vertical="center"/>
      <protection/>
    </xf>
    <xf numFmtId="224" fontId="23" fillId="34" borderId="0" xfId="82" applyNumberFormat="1" applyFont="1" applyFill="1" applyBorder="1" applyAlignment="1" applyProtection="1">
      <alignment horizontal="right" vertical="center"/>
      <protection/>
    </xf>
    <xf numFmtId="183" fontId="23" fillId="33" borderId="0" xfId="76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vertical="center"/>
    </xf>
    <xf numFmtId="224" fontId="19" fillId="33" borderId="0" xfId="0" applyNumberFormat="1" applyFont="1" applyFill="1" applyBorder="1" applyAlignment="1">
      <alignment horizontal="right" vertical="center"/>
    </xf>
    <xf numFmtId="2" fontId="23" fillId="33" borderId="0" xfId="0" applyNumberFormat="1" applyFont="1" applyFill="1" applyBorder="1" applyAlignment="1" quotePrefix="1">
      <alignment horizontal="right" vertical="center"/>
    </xf>
    <xf numFmtId="2" fontId="23" fillId="34" borderId="0" xfId="0" applyNumberFormat="1" applyFont="1" applyFill="1" applyBorder="1" applyAlignment="1">
      <alignment horizontal="right" vertical="center"/>
    </xf>
    <xf numFmtId="3" fontId="23" fillId="0" borderId="0" xfId="75" applyNumberFormat="1" applyFont="1" applyFill="1" applyBorder="1" applyAlignment="1">
      <alignment horizontal="right" vertical="center"/>
    </xf>
    <xf numFmtId="2" fontId="23" fillId="0" borderId="0" xfId="75" applyNumberFormat="1" applyFont="1" applyFill="1" applyBorder="1" applyAlignment="1">
      <alignment horizontal="right" vertical="center"/>
    </xf>
    <xf numFmtId="2" fontId="23" fillId="33" borderId="0" xfId="75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horizontal="right" vertical="center"/>
    </xf>
    <xf numFmtId="194" fontId="23" fillId="0" borderId="0" xfId="0" applyNumberFormat="1" applyFont="1" applyFill="1" applyBorder="1" applyAlignment="1">
      <alignment horizontal="right" vertical="center"/>
    </xf>
    <xf numFmtId="194" fontId="23" fillId="33" borderId="0" xfId="0" applyNumberFormat="1" applyFont="1" applyFill="1" applyBorder="1" applyAlignment="1">
      <alignment horizontal="right" vertical="center"/>
    </xf>
    <xf numFmtId="186" fontId="23" fillId="33" borderId="0" xfId="0" applyNumberFormat="1" applyFont="1" applyFill="1" applyBorder="1" applyAlignment="1">
      <alignment horizontal="right" vertical="center"/>
    </xf>
    <xf numFmtId="185" fontId="23" fillId="34" borderId="0" xfId="0" applyNumberFormat="1" applyFont="1" applyFill="1" applyBorder="1" applyAlignment="1">
      <alignment horizontal="right" vertical="center"/>
    </xf>
    <xf numFmtId="186" fontId="23" fillId="33" borderId="0" xfId="0" applyNumberFormat="1" applyFont="1" applyFill="1" applyBorder="1" applyAlignment="1" quotePrefix="1">
      <alignment horizontal="right" vertical="center"/>
    </xf>
    <xf numFmtId="186" fontId="23" fillId="0" borderId="14" xfId="0" applyNumberFormat="1" applyFont="1" applyFill="1" applyBorder="1" applyAlignment="1" quotePrefix="1">
      <alignment horizontal="right" vertical="center"/>
    </xf>
    <xf numFmtId="185" fontId="23" fillId="0" borderId="14" xfId="0" applyNumberFormat="1" applyFont="1" applyFill="1" applyBorder="1" applyAlignment="1">
      <alignment horizontal="right" vertical="center"/>
    </xf>
    <xf numFmtId="2" fontId="23" fillId="0" borderId="14" xfId="0" applyNumberFormat="1" applyFont="1" applyFill="1" applyBorder="1" applyAlignment="1">
      <alignment horizontal="right" vertical="center"/>
    </xf>
    <xf numFmtId="175" fontId="19" fillId="0" borderId="5" xfId="0" applyFont="1" applyFill="1" applyBorder="1" applyAlignment="1">
      <alignment vertical="center"/>
    </xf>
    <xf numFmtId="186" fontId="19" fillId="0" borderId="0" xfId="0" applyNumberFormat="1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right" vertical="center"/>
    </xf>
    <xf numFmtId="39" fontId="31" fillId="0" borderId="0" xfId="0" applyNumberFormat="1" applyFont="1" applyFill="1" applyBorder="1" applyAlignment="1" applyProtection="1">
      <alignment vertical="center"/>
      <protection/>
    </xf>
    <xf numFmtId="1" fontId="69" fillId="0" borderId="0" xfId="0" applyNumberFormat="1" applyFont="1" applyFill="1" applyBorder="1" applyAlignment="1">
      <alignment horizontal="right" vertical="center"/>
    </xf>
    <xf numFmtId="175" fontId="24" fillId="0" borderId="13" xfId="0" applyFont="1" applyFill="1" applyBorder="1" applyAlignment="1" quotePrefix="1">
      <alignment horizontal="right" vertical="center" wrapText="1"/>
    </xf>
    <xf numFmtId="175" fontId="19" fillId="0" borderId="13" xfId="0" applyFont="1" applyFill="1" applyBorder="1" applyAlignment="1">
      <alignment horizontal="right" vertical="center" wrapText="1"/>
    </xf>
    <xf numFmtId="2" fontId="24" fillId="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Border="1" applyAlignment="1">
      <alignment vertical="center"/>
    </xf>
    <xf numFmtId="175" fontId="32" fillId="0" borderId="0" xfId="0" applyFont="1" applyAlignment="1">
      <alignment horizontal="right" vertical="center"/>
    </xf>
    <xf numFmtId="175" fontId="27" fillId="0" borderId="0" xfId="0" applyFont="1" applyBorder="1" applyAlignment="1">
      <alignment horizontal="right" vertical="center"/>
    </xf>
    <xf numFmtId="175" fontId="24" fillId="0" borderId="6" xfId="0" applyFont="1" applyFill="1" applyBorder="1" applyAlignment="1">
      <alignment horizontal="left" vertical="center"/>
    </xf>
    <xf numFmtId="175" fontId="24" fillId="0" borderId="5" xfId="0" applyFont="1" applyFill="1" applyBorder="1" applyAlignment="1">
      <alignment horizontal="left" vertical="center"/>
    </xf>
    <xf numFmtId="175" fontId="24" fillId="0" borderId="6" xfId="0" applyFont="1" applyFill="1" applyBorder="1" applyAlignment="1" quotePrefix="1">
      <alignment horizontal="right" vertical="center" wrapText="1"/>
    </xf>
    <xf numFmtId="175" fontId="19" fillId="0" borderId="5" xfId="0" applyFont="1" applyFill="1" applyBorder="1" applyAlignment="1">
      <alignment horizontal="right" vertical="center" wrapText="1"/>
    </xf>
    <xf numFmtId="175" fontId="24" fillId="0" borderId="13" xfId="0" applyFont="1" applyFill="1" applyBorder="1" applyAlignment="1">
      <alignment horizontal="center" vertical="center" wrapText="1"/>
    </xf>
    <xf numFmtId="175" fontId="23" fillId="35" borderId="0" xfId="0" applyFont="1" applyFill="1" applyBorder="1" applyAlignment="1">
      <alignment horizontal="left" vertical="center" wrapText="1"/>
    </xf>
    <xf numFmtId="175" fontId="23" fillId="35" borderId="0" xfId="0" applyFont="1" applyFill="1" applyBorder="1" applyAlignment="1">
      <alignment horizontal="left" vertical="center"/>
    </xf>
    <xf numFmtId="175" fontId="27" fillId="0" borderId="0" xfId="0" applyFont="1" applyFill="1" applyBorder="1" applyAlignment="1">
      <alignment horizontal="right" vertical="center"/>
    </xf>
    <xf numFmtId="175" fontId="24" fillId="0" borderId="6" xfId="0" applyFont="1" applyFill="1" applyBorder="1" applyAlignment="1">
      <alignment horizontal="left" vertical="center" wrapText="1"/>
    </xf>
    <xf numFmtId="175" fontId="24" fillId="0" borderId="5" xfId="0" applyFont="1" applyFill="1" applyBorder="1" applyAlignment="1">
      <alignment horizontal="left" vertical="center" wrapText="1"/>
    </xf>
    <xf numFmtId="175" fontId="24" fillId="0" borderId="5" xfId="0" applyFont="1" applyFill="1" applyBorder="1" applyAlignment="1" quotePrefix="1">
      <alignment horizontal="right" vertical="center" wrapText="1"/>
    </xf>
    <xf numFmtId="175" fontId="31" fillId="0" borderId="0" xfId="0" applyFont="1" applyFill="1" applyBorder="1" applyAlignment="1">
      <alignment horizontal="left" vertical="center" wrapText="1"/>
    </xf>
    <xf numFmtId="175" fontId="31" fillId="0" borderId="0" xfId="0" applyFont="1" applyFill="1" applyBorder="1" applyAlignment="1">
      <alignment horizontal="left" vertical="top" wrapText="1"/>
    </xf>
    <xf numFmtId="175" fontId="32" fillId="0" borderId="0" xfId="0" applyFont="1" applyFill="1" applyAlignment="1">
      <alignment horizontal="left" wrapText="1"/>
    </xf>
    <xf numFmtId="175" fontId="24" fillId="0" borderId="5" xfId="0" applyFont="1" applyFill="1" applyBorder="1" applyAlignment="1">
      <alignment horizontal="right" vertical="center" wrapText="1"/>
    </xf>
    <xf numFmtId="175" fontId="24" fillId="0" borderId="16" xfId="0" applyFont="1" applyFill="1" applyBorder="1" applyAlignment="1" quotePrefix="1">
      <alignment horizontal="right" vertical="center" wrapText="1"/>
    </xf>
    <xf numFmtId="175" fontId="19" fillId="0" borderId="14" xfId="0" applyFont="1" applyFill="1" applyBorder="1" applyAlignment="1">
      <alignment horizontal="right" vertical="center" wrapText="1"/>
    </xf>
    <xf numFmtId="175" fontId="24" fillId="0" borderId="16" xfId="0" applyFont="1" applyFill="1" applyBorder="1" applyAlignment="1">
      <alignment horizontal="left" vertical="center" wrapText="1"/>
    </xf>
    <xf numFmtId="175" fontId="24" fillId="0" borderId="14" xfId="0" applyFont="1" applyFill="1" applyBorder="1" applyAlignment="1">
      <alignment horizontal="left" vertical="center" wrapText="1"/>
    </xf>
    <xf numFmtId="175" fontId="24" fillId="0" borderId="15" xfId="0" applyFont="1" applyFill="1" applyBorder="1" applyAlignment="1">
      <alignment horizontal="center" vertical="center" wrapText="1"/>
    </xf>
    <xf numFmtId="175" fontId="19" fillId="0" borderId="14" xfId="0" applyFont="1" applyBorder="1" applyAlignment="1">
      <alignment horizontal="right" vertical="top"/>
    </xf>
    <xf numFmtId="175" fontId="24" fillId="0" borderId="16" xfId="0" applyFont="1" applyFill="1" applyBorder="1" applyAlignment="1">
      <alignment horizontal="center" vertical="center" wrapText="1"/>
    </xf>
    <xf numFmtId="175" fontId="19" fillId="0" borderId="16" xfId="0" applyFont="1" applyFill="1" applyBorder="1" applyAlignment="1">
      <alignment horizontal="left" vertical="center" wrapText="1"/>
    </xf>
    <xf numFmtId="175" fontId="19" fillId="0" borderId="14" xfId="0" applyFont="1" applyFill="1" applyBorder="1" applyAlignment="1">
      <alignment horizontal="left" vertical="center" wrapText="1"/>
    </xf>
    <xf numFmtId="175" fontId="24" fillId="0" borderId="16" xfId="0" applyFont="1" applyFill="1" applyBorder="1" applyAlignment="1">
      <alignment horizontal="right" vertical="center" wrapText="1"/>
    </xf>
    <xf numFmtId="175" fontId="24" fillId="0" borderId="14" xfId="0" applyFont="1" applyFill="1" applyBorder="1" applyAlignment="1">
      <alignment horizontal="right" vertical="center" wrapText="1"/>
    </xf>
    <xf numFmtId="175" fontId="21" fillId="0" borderId="15" xfId="0" applyFont="1" applyFill="1" applyBorder="1" applyAlignment="1">
      <alignment horizontal="right" vertical="center" wrapText="1"/>
    </xf>
    <xf numFmtId="175" fontId="32" fillId="0" borderId="0" xfId="0" applyFont="1" applyFill="1" applyAlignment="1">
      <alignment horizontal="right" vertical="top"/>
    </xf>
    <xf numFmtId="2" fontId="24" fillId="0" borderId="16" xfId="0" applyNumberFormat="1" applyFont="1" applyFill="1" applyBorder="1" applyAlignment="1">
      <alignment horizontal="right" vertical="center" wrapText="1"/>
    </xf>
    <xf numFmtId="175" fontId="31" fillId="0" borderId="0" xfId="0" applyFont="1" applyFill="1" applyBorder="1" applyAlignment="1">
      <alignment horizontal="justify" vertical="center" wrapText="1"/>
    </xf>
    <xf numFmtId="175" fontId="32" fillId="0" borderId="0" xfId="0" applyFont="1" applyFill="1" applyAlignment="1">
      <alignment horizontal="left" vertical="center" wrapText="1"/>
    </xf>
    <xf numFmtId="175" fontId="24" fillId="0" borderId="15" xfId="0" applyFont="1" applyFill="1" applyBorder="1" applyAlignment="1">
      <alignment horizontal="left" vertical="center" wrapText="1"/>
    </xf>
    <xf numFmtId="175" fontId="24" fillId="0" borderId="16" xfId="0" applyFont="1" applyFill="1" applyBorder="1" applyAlignment="1">
      <alignment vertical="center" wrapText="1"/>
    </xf>
    <xf numFmtId="175" fontId="19" fillId="0" borderId="14" xfId="0" applyFont="1" applyFill="1" applyBorder="1" applyAlignment="1">
      <alignment vertical="center" wrapText="1"/>
    </xf>
    <xf numFmtId="175" fontId="23" fillId="0" borderId="0" xfId="0" applyFont="1" applyFill="1" applyBorder="1" applyAlignment="1">
      <alignment horizontal="left" vertical="center" wrapText="1"/>
    </xf>
    <xf numFmtId="175" fontId="24" fillId="0" borderId="14" xfId="0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horizontal="left" vertical="center" wrapText="1"/>
    </xf>
    <xf numFmtId="175" fontId="32" fillId="0" borderId="0" xfId="0" applyFont="1" applyFill="1" applyAlignment="1">
      <alignment horizontal="right" vertical="center"/>
    </xf>
    <xf numFmtId="177" fontId="24" fillId="0" borderId="16" xfId="0" applyNumberFormat="1" applyFont="1" applyFill="1" applyBorder="1" applyAlignment="1">
      <alignment horizontal="right" vertical="center" wrapText="1"/>
    </xf>
    <xf numFmtId="177" fontId="19" fillId="0" borderId="14" xfId="0" applyNumberFormat="1" applyFont="1" applyFill="1" applyBorder="1" applyAlignment="1">
      <alignment horizontal="right" vertical="center" wrapText="1"/>
    </xf>
    <xf numFmtId="175" fontId="34" fillId="0" borderId="0" xfId="0" applyFont="1" applyFill="1" applyBorder="1" applyAlignment="1">
      <alignment horizontal="left" vertical="center"/>
    </xf>
    <xf numFmtId="175" fontId="19" fillId="0" borderId="16" xfId="0" applyFont="1" applyFill="1" applyBorder="1" applyAlignment="1">
      <alignment horizontal="left" vertical="center"/>
    </xf>
    <xf numFmtId="175" fontId="19" fillId="0" borderId="14" xfId="0" applyFont="1" applyFill="1" applyBorder="1" applyAlignment="1">
      <alignment horizontal="left" vertic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" xfId="33"/>
    <cellStyle name="Base 0 dec" xfId="34"/>
    <cellStyle name="Base 1 dec" xfId="35"/>
    <cellStyle name="Base 2 dec" xfId="36"/>
    <cellStyle name="Buena" xfId="37"/>
    <cellStyle name="Cabecera 1" xfId="38"/>
    <cellStyle name="Cabecera 2" xfId="39"/>
    <cellStyle name="Cálculo" xfId="40"/>
    <cellStyle name="Capitulo" xfId="41"/>
    <cellStyle name="Celda de comprobación" xfId="42"/>
    <cellStyle name="Celda vinculada" xfId="43"/>
    <cellStyle name="Custom - Modelo8" xfId="44"/>
    <cellStyle name="Dec(1)" xfId="45"/>
    <cellStyle name="Dec(1) 2" xfId="46"/>
    <cellStyle name="Dec(2)" xfId="47"/>
    <cellStyle name="Dec(2) 2" xfId="48"/>
    <cellStyle name="Descripciones" xfId="49"/>
    <cellStyle name="Enc. der" xfId="50"/>
    <cellStyle name="Enc. izq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Etiqueta" xfId="60"/>
    <cellStyle name="Euro" xfId="61"/>
    <cellStyle name="Fecha" xfId="62"/>
    <cellStyle name="Fijo" xfId="63"/>
    <cellStyle name="hh" xfId="64"/>
    <cellStyle name="Hyperlink" xfId="65"/>
    <cellStyle name="Followed Hyperlink" xfId="66"/>
    <cellStyle name="Incorrecto" xfId="67"/>
    <cellStyle name="Linea Inferior" xfId="68"/>
    <cellStyle name="Linea Superior" xfId="69"/>
    <cellStyle name="Linea Tipo" xfId="70"/>
    <cellStyle name="Miles" xfId="71"/>
    <cellStyle name="Miles 1 dec" xfId="72"/>
    <cellStyle name="Miles 1 dec 2" xfId="73"/>
    <cellStyle name="Miles 2" xfId="74"/>
    <cellStyle name="Comma" xfId="75"/>
    <cellStyle name="Comma [0]" xfId="76"/>
    <cellStyle name="Currency" xfId="77"/>
    <cellStyle name="Currency [0]" xfId="78"/>
    <cellStyle name="Monetario0" xfId="79"/>
    <cellStyle name="Neutral" xfId="80"/>
    <cellStyle name="Normal 2" xfId="81"/>
    <cellStyle name="Normal_AGENDA_2004" xfId="82"/>
    <cellStyle name="Normal_Hoja1_Pág. 15 Modif" xfId="83"/>
    <cellStyle name="Normal_Libro2" xfId="84"/>
    <cellStyle name="Normal_NAC_ENT" xfId="85"/>
    <cellStyle name="Normal_Pág. 15 Modif" xfId="86"/>
    <cellStyle name="Notas" xfId="87"/>
    <cellStyle name="Num. cuadro" xfId="88"/>
    <cellStyle name="Pie" xfId="89"/>
    <cellStyle name="Percent" xfId="90"/>
    <cellStyle name="Punto0" xfId="91"/>
    <cellStyle name="Salida" xfId="92"/>
    <cellStyle name="Texto de advertencia" xfId="93"/>
    <cellStyle name="Texto explicativo" xfId="94"/>
    <cellStyle name="Titulo" xfId="95"/>
    <cellStyle name="Título" xfId="96"/>
    <cellStyle name="Título 1" xfId="97"/>
    <cellStyle name="Título 2" xfId="98"/>
    <cellStyle name="Título 3" xfId="99"/>
    <cellStyle name="Total" xfId="100"/>
    <cellStyle name="Total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EBF9EB"/>
      <rgbColor rgb="00FFFFE1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archivos\Agenda%202009\Agenda\sustento_agenda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e3\c\car\I_E199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RIS\MIGRACION\SABAD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_SOCIAL\INF_SOCIAL\Agenda%20Estatal%202007\sustento_agenda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ENDA\sustento_agenda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AB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ad_social\GRAN_VISION\DEMOGRAFIA\EMPLE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estad_social\GRAN_VISION\EMPLE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RIS\MIGRACION\FERNANDO1_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ERNANDO1_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ADROBERTO\Documentos%20c\WINDOWS\Escritorio\esteco1\ESTECO\INFODISP\social\doc04\SAB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_nacional"/>
      <sheetName val="pob_edomex"/>
      <sheetName val="POB_PROY_EDOMEX"/>
      <sheetName val="POB_PROY_EDOMEX_BUENO"/>
      <sheetName val="NACENTIDAD_EST"/>
      <sheetName val="URBANA_RURAL"/>
      <sheetName val="PROY_NACIONAL"/>
      <sheetName val="ENTIDAD_NAC"/>
      <sheetName val="URBANA_RURAL_NAC"/>
      <sheetName val="educac_nacional"/>
      <sheetName val="POB_ZONAS"/>
      <sheetName val="Municip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G-EGR."/>
      <sheetName val="INGRESOS"/>
      <sheetName val="EGRESOS"/>
      <sheetName val="INGRESOS (2)"/>
      <sheetName val="EGRESOS (2)"/>
      <sheetName val="RESUMEN"/>
      <sheetName val="ING_EGR_"/>
      <sheetName val="FERNAND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b_nacional"/>
      <sheetName val="pob_edomex"/>
      <sheetName val="POB_PROY_EDOMEX"/>
      <sheetName val="POB_PROY_EDOMEX_BUENO"/>
      <sheetName val="NACENTIDAD_EST"/>
      <sheetName val="URBANA_RURAL"/>
      <sheetName val="PROY_NACIONAL"/>
      <sheetName val="ENTIDAD_NAC"/>
      <sheetName val="URBANA_RURAL_NAC"/>
      <sheetName val="educac_nacional"/>
      <sheetName val="POB_ZONAS"/>
      <sheetName val="Municip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b_nacional"/>
      <sheetName val="pob_edomex"/>
      <sheetName val="POB_PROY_EDOMEX"/>
      <sheetName val="POB_PROY_EDOMEX_BUENO"/>
      <sheetName val="NACENTIDAD_EST"/>
      <sheetName val="URBANA_RURAL"/>
      <sheetName val="PROY_NACIONAL"/>
      <sheetName val="ENTIDAD_NAC"/>
      <sheetName val="URBANA_RURAL_NAC"/>
      <sheetName val="educac_nacional"/>
      <sheetName val="POB_ZONAS"/>
      <sheetName val="Municip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B_ASEGURA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B_ASEGURA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AG95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5.4453125" defaultRowHeight="15.75"/>
  <cols>
    <col min="1" max="4" width="2.77734375" style="25" customWidth="1"/>
    <col min="5" max="5" width="35.77734375" style="25" customWidth="1"/>
    <col min="6" max="8" width="12.6640625" style="43" customWidth="1"/>
    <col min="9" max="14" width="12.6640625" style="21" customWidth="1"/>
    <col min="15" max="15" width="1.88671875" style="21" customWidth="1"/>
    <col min="16" max="17" width="12.6640625" style="43" customWidth="1"/>
    <col min="18" max="18" width="6.6640625" style="25" customWidth="1"/>
    <col min="19" max="19" width="9.10546875" style="26" bestFit="1" customWidth="1"/>
    <col min="20" max="20" width="12.77734375" style="26" customWidth="1"/>
    <col min="21" max="22" width="12.77734375" style="25" customWidth="1"/>
    <col min="23" max="23" width="12.77734375" style="43" customWidth="1"/>
    <col min="24" max="33" width="12.77734375" style="25" customWidth="1"/>
    <col min="34" max="34" width="5.4453125" style="25" customWidth="1"/>
    <col min="35" max="35" width="12.77734375" style="25" customWidth="1"/>
    <col min="36" max="16384" width="5.4453125" style="25" customWidth="1"/>
  </cols>
  <sheetData>
    <row r="1" spans="1:18" ht="26.25">
      <c r="A1" s="75" t="s">
        <v>361</v>
      </c>
      <c r="E1" s="72"/>
      <c r="F1" s="72"/>
      <c r="G1" s="73"/>
      <c r="H1" s="72"/>
      <c r="I1" s="72"/>
      <c r="J1" s="72"/>
      <c r="K1" s="72"/>
      <c r="L1" s="72"/>
      <c r="M1" s="72"/>
      <c r="N1" s="72"/>
      <c r="O1" s="72"/>
      <c r="P1" s="72"/>
      <c r="Q1" s="412" t="s">
        <v>367</v>
      </c>
      <c r="R1" s="412"/>
    </row>
    <row r="2" spans="1:18" ht="26.25">
      <c r="A2" s="75" t="s">
        <v>146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4.25" customHeight="1">
      <c r="A3" s="75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24.75" customHeight="1">
      <c r="A4" s="413" t="s">
        <v>79</v>
      </c>
      <c r="B4" s="413"/>
      <c r="C4" s="413"/>
      <c r="D4" s="413"/>
      <c r="E4" s="413"/>
      <c r="F4" s="407">
        <v>2000</v>
      </c>
      <c r="G4" s="407">
        <v>2001</v>
      </c>
      <c r="H4" s="407">
        <v>2002</v>
      </c>
      <c r="I4" s="407">
        <v>2003</v>
      </c>
      <c r="J4" s="407">
        <v>2004</v>
      </c>
      <c r="K4" s="407">
        <v>2005</v>
      </c>
      <c r="L4" s="407">
        <v>2006</v>
      </c>
      <c r="M4" s="407">
        <v>2007</v>
      </c>
      <c r="N4" s="407">
        <v>2008</v>
      </c>
      <c r="O4" s="407"/>
      <c r="P4" s="409" t="s">
        <v>165</v>
      </c>
      <c r="Q4" s="410"/>
      <c r="R4" s="410"/>
    </row>
    <row r="5" spans="1:18" ht="24.75" customHeight="1">
      <c r="A5" s="414"/>
      <c r="B5" s="414"/>
      <c r="C5" s="414"/>
      <c r="D5" s="414"/>
      <c r="E5" s="414"/>
      <c r="F5" s="407"/>
      <c r="G5" s="408"/>
      <c r="H5" s="408"/>
      <c r="I5" s="408"/>
      <c r="J5" s="408"/>
      <c r="K5" s="408"/>
      <c r="L5" s="408"/>
      <c r="M5" s="408"/>
      <c r="N5" s="408"/>
      <c r="O5" s="408"/>
      <c r="P5" s="318" t="s">
        <v>80</v>
      </c>
      <c r="Q5" s="318" t="s">
        <v>81</v>
      </c>
      <c r="R5" s="319" t="s">
        <v>27</v>
      </c>
    </row>
    <row r="6" spans="1:18" ht="15.75">
      <c r="A6" s="239"/>
      <c r="B6" s="239"/>
      <c r="C6" s="239"/>
      <c r="D6" s="239"/>
      <c r="E6" s="239"/>
      <c r="F6" s="240"/>
      <c r="G6" s="241"/>
      <c r="H6" s="241"/>
      <c r="I6" s="241"/>
      <c r="J6" s="241"/>
      <c r="K6" s="242"/>
      <c r="L6" s="241"/>
      <c r="M6" s="241"/>
      <c r="N6" s="241"/>
      <c r="O6" s="241"/>
      <c r="P6" s="242"/>
      <c r="Q6" s="242"/>
      <c r="R6" s="243"/>
    </row>
    <row r="7" spans="1:18" ht="47.25" customHeight="1">
      <c r="A7" s="239" t="s">
        <v>374</v>
      </c>
      <c r="B7" s="239"/>
      <c r="C7" s="239"/>
      <c r="D7" s="239"/>
      <c r="E7" s="239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163"/>
    </row>
    <row r="8" spans="1:33" ht="15.75">
      <c r="A8" s="212"/>
      <c r="B8" s="212" t="s">
        <v>373</v>
      </c>
      <c r="C8" s="212"/>
      <c r="D8" s="212"/>
      <c r="E8" s="212"/>
      <c r="F8" s="213">
        <v>13096686</v>
      </c>
      <c r="G8" s="213">
        <v>13120050</v>
      </c>
      <c r="H8" s="213">
        <v>13358101</v>
      </c>
      <c r="I8" s="213">
        <v>13585435</v>
      </c>
      <c r="J8" s="213">
        <v>13803752</v>
      </c>
      <c r="K8" s="213">
        <v>14007495</v>
      </c>
      <c r="L8" s="213">
        <v>14227630</v>
      </c>
      <c r="M8" s="213">
        <v>14435284</v>
      </c>
      <c r="N8" s="213">
        <v>14638436</v>
      </c>
      <c r="O8" s="213"/>
      <c r="P8" s="213">
        <v>107550697</v>
      </c>
      <c r="Q8" s="213">
        <v>14837208</v>
      </c>
      <c r="R8" s="214">
        <f>Q8/P8*100</f>
        <v>13.795547973064275</v>
      </c>
      <c r="S8" s="361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23" ht="11.25" customHeight="1">
      <c r="A9" s="29"/>
      <c r="B9" s="29"/>
      <c r="C9" s="29"/>
      <c r="D9" s="29"/>
      <c r="E9" s="29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163"/>
      <c r="S9" s="361"/>
      <c r="W9" s="159"/>
    </row>
    <row r="10" spans="1:23" ht="15.75">
      <c r="A10" s="52"/>
      <c r="B10" s="52"/>
      <c r="C10" s="29" t="s">
        <v>375</v>
      </c>
      <c r="D10" s="29"/>
      <c r="E10" s="29"/>
      <c r="F10" s="38">
        <v>6407213</v>
      </c>
      <c r="G10" s="38">
        <v>6514406</v>
      </c>
      <c r="H10" s="38">
        <v>6636687</v>
      </c>
      <c r="I10" s="38">
        <v>6753969</v>
      </c>
      <c r="J10" s="38">
        <v>6866946</v>
      </c>
      <c r="K10" s="38">
        <v>6832822</v>
      </c>
      <c r="L10" s="38">
        <v>7086874</v>
      </c>
      <c r="M10" s="38">
        <v>7194552</v>
      </c>
      <c r="N10" s="38">
        <v>7299878</v>
      </c>
      <c r="O10" s="38"/>
      <c r="P10" s="38">
        <v>52853788</v>
      </c>
      <c r="Q10" s="38">
        <v>7402903</v>
      </c>
      <c r="R10" s="163">
        <f>Q10/P10*100</f>
        <v>14.00638115095932</v>
      </c>
      <c r="S10" s="361"/>
      <c r="W10" s="159"/>
    </row>
    <row r="11" spans="1:23" ht="15.75">
      <c r="A11" s="215"/>
      <c r="B11" s="215"/>
      <c r="C11" s="212" t="s">
        <v>177</v>
      </c>
      <c r="D11" s="212"/>
      <c r="E11" s="212"/>
      <c r="F11" s="213">
        <v>6689473</v>
      </c>
      <c r="G11" s="213">
        <v>6605644</v>
      </c>
      <c r="H11" s="213">
        <v>6721414</v>
      </c>
      <c r="I11" s="213">
        <v>6831466</v>
      </c>
      <c r="J11" s="213">
        <v>6936806</v>
      </c>
      <c r="K11" s="213">
        <v>7174673</v>
      </c>
      <c r="L11" s="213">
        <v>7140756</v>
      </c>
      <c r="M11" s="213">
        <v>7240732</v>
      </c>
      <c r="N11" s="213">
        <v>7338558</v>
      </c>
      <c r="O11" s="213"/>
      <c r="P11" s="213">
        <v>54696909</v>
      </c>
      <c r="Q11" s="213">
        <v>7434305</v>
      </c>
      <c r="R11" s="214">
        <f>Q11/P11*100</f>
        <v>13.591819237902456</v>
      </c>
      <c r="S11" s="361"/>
      <c r="W11" s="159"/>
    </row>
    <row r="12" spans="1:23" s="6" customFormat="1" ht="19.5" customHeight="1">
      <c r="A12" s="52"/>
      <c r="B12" s="52"/>
      <c r="C12" s="29"/>
      <c r="D12" s="29"/>
      <c r="E12" s="2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63"/>
      <c r="S12" s="172"/>
      <c r="T12" s="16"/>
      <c r="W12" s="130"/>
    </row>
    <row r="13" spans="1:29" ht="16.5" customHeight="1">
      <c r="A13" s="29"/>
      <c r="B13" s="29" t="s">
        <v>376</v>
      </c>
      <c r="C13" s="29"/>
      <c r="D13" s="29"/>
      <c r="E13" s="3"/>
      <c r="F13" s="38">
        <v>1366320</v>
      </c>
      <c r="G13" s="38">
        <v>1286993</v>
      </c>
      <c r="H13" s="38">
        <v>1310377</v>
      </c>
      <c r="I13" s="38">
        <v>1332712</v>
      </c>
      <c r="J13" s="38">
        <v>1354164</v>
      </c>
      <c r="K13" s="38">
        <v>1373064</v>
      </c>
      <c r="L13" s="38">
        <v>1364765</v>
      </c>
      <c r="M13" s="38">
        <v>1345390</v>
      </c>
      <c r="N13" s="38">
        <v>1457209.6461612668</v>
      </c>
      <c r="O13" s="38"/>
      <c r="P13" s="38">
        <v>9578579</v>
      </c>
      <c r="Q13" s="38">
        <v>1323252</v>
      </c>
      <c r="R13" s="163">
        <f>Q13/P13*100</f>
        <v>13.814700489498493</v>
      </c>
      <c r="S13" s="361"/>
      <c r="U13" s="26"/>
      <c r="V13" s="26"/>
      <c r="W13" s="26"/>
      <c r="X13" s="26"/>
      <c r="Y13" s="26"/>
      <c r="Z13" s="26"/>
      <c r="AA13" s="26"/>
      <c r="AB13" s="26"/>
      <c r="AC13" s="26"/>
    </row>
    <row r="14" spans="1:23" ht="6" customHeight="1">
      <c r="A14" s="29"/>
      <c r="B14" s="29"/>
      <c r="C14" s="29"/>
      <c r="D14" s="29"/>
      <c r="E14" s="3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163"/>
      <c r="S14" s="361"/>
      <c r="W14" s="159"/>
    </row>
    <row r="15" spans="1:23" ht="16.5" customHeight="1">
      <c r="A15" s="212"/>
      <c r="B15" s="212" t="s">
        <v>377</v>
      </c>
      <c r="C15" s="212"/>
      <c r="D15" s="212"/>
      <c r="E15" s="216"/>
      <c r="F15" s="213">
        <v>2810601</v>
      </c>
      <c r="G15" s="213">
        <v>2598808</v>
      </c>
      <c r="H15" s="213">
        <v>2646022</v>
      </c>
      <c r="I15" s="213">
        <v>2691119</v>
      </c>
      <c r="J15" s="213">
        <v>2734433</v>
      </c>
      <c r="K15" s="213">
        <v>2772756</v>
      </c>
      <c r="L15" s="213">
        <v>2869287</v>
      </c>
      <c r="M15" s="213">
        <v>2872966</v>
      </c>
      <c r="N15" s="213">
        <v>2988323.9288848946</v>
      </c>
      <c r="O15" s="213"/>
      <c r="P15" s="213">
        <v>21327734</v>
      </c>
      <c r="Q15" s="213">
        <v>2857241</v>
      </c>
      <c r="R15" s="214">
        <f>Q15/P15*100</f>
        <v>13.396833437626332</v>
      </c>
      <c r="S15" s="361"/>
      <c r="W15" s="159"/>
    </row>
    <row r="16" spans="1:23" ht="6" customHeight="1">
      <c r="A16" s="29"/>
      <c r="B16" s="29"/>
      <c r="C16" s="29"/>
      <c r="D16" s="29"/>
      <c r="E16" s="3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163"/>
      <c r="S16" s="361"/>
      <c r="W16" s="159"/>
    </row>
    <row r="17" spans="1:23" ht="16.5" customHeight="1">
      <c r="A17" s="29"/>
      <c r="B17" s="29" t="s">
        <v>378</v>
      </c>
      <c r="C17" s="29"/>
      <c r="D17" s="29"/>
      <c r="E17" s="3"/>
      <c r="F17" s="38">
        <v>7815751</v>
      </c>
      <c r="G17" s="38">
        <v>8105556</v>
      </c>
      <c r="H17" s="38">
        <v>8252549</v>
      </c>
      <c r="I17" s="38">
        <v>8392916</v>
      </c>
      <c r="J17" s="38">
        <v>8527704</v>
      </c>
      <c r="K17" s="38">
        <v>8656116</v>
      </c>
      <c r="L17" s="38">
        <v>9395156</v>
      </c>
      <c r="M17" s="38">
        <v>9588811</v>
      </c>
      <c r="N17" s="38">
        <v>9596416.822520299</v>
      </c>
      <c r="O17" s="38"/>
      <c r="P17" s="38">
        <v>70450483</v>
      </c>
      <c r="Q17" s="38">
        <v>9964909</v>
      </c>
      <c r="R17" s="163">
        <f>Q17/P17*100</f>
        <v>14.144557390756285</v>
      </c>
      <c r="S17" s="361"/>
      <c r="W17" s="159"/>
    </row>
    <row r="18" spans="1:23" ht="6" customHeight="1">
      <c r="A18" s="29"/>
      <c r="B18" s="29"/>
      <c r="C18" s="29"/>
      <c r="D18" s="29"/>
      <c r="E18" s="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63"/>
      <c r="S18" s="361"/>
      <c r="W18" s="159"/>
    </row>
    <row r="19" spans="1:23" ht="16.5" customHeight="1">
      <c r="A19" s="212"/>
      <c r="B19" s="212" t="s">
        <v>379</v>
      </c>
      <c r="C19" s="212"/>
      <c r="D19" s="212"/>
      <c r="E19" s="216"/>
      <c r="F19" s="213">
        <v>471164</v>
      </c>
      <c r="G19" s="213">
        <v>547831</v>
      </c>
      <c r="H19" s="213">
        <v>557746</v>
      </c>
      <c r="I19" s="213">
        <v>567209</v>
      </c>
      <c r="J19" s="213">
        <v>576298</v>
      </c>
      <c r="K19" s="213">
        <v>585664</v>
      </c>
      <c r="L19" s="213">
        <v>598422</v>
      </c>
      <c r="M19" s="213">
        <v>628117</v>
      </c>
      <c r="N19" s="213">
        <v>596485.6024335396</v>
      </c>
      <c r="O19" s="213"/>
      <c r="P19" s="213">
        <v>6193901</v>
      </c>
      <c r="Q19" s="213">
        <v>691806</v>
      </c>
      <c r="R19" s="214">
        <f>Q19/P19*100</f>
        <v>11.169148489780511</v>
      </c>
      <c r="S19" s="361"/>
      <c r="W19" s="159"/>
    </row>
    <row r="20" spans="1:23" ht="6" customHeight="1">
      <c r="A20" s="29"/>
      <c r="B20" s="29"/>
      <c r="C20" s="29"/>
      <c r="D20" s="29"/>
      <c r="E20" s="3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163"/>
      <c r="S20" s="361"/>
      <c r="W20" s="159"/>
    </row>
    <row r="21" spans="1:23" ht="16.5" customHeight="1">
      <c r="A21" s="29"/>
      <c r="B21" s="29" t="s">
        <v>380</v>
      </c>
      <c r="C21" s="29"/>
      <c r="D21" s="29"/>
      <c r="E21" s="3"/>
      <c r="F21" s="160">
        <v>632850</v>
      </c>
      <c r="G21" s="38">
        <v>580862</v>
      </c>
      <c r="H21" s="38">
        <v>591407</v>
      </c>
      <c r="I21" s="38">
        <v>601479</v>
      </c>
      <c r="J21" s="38">
        <v>611153</v>
      </c>
      <c r="K21" s="307">
        <v>619895</v>
      </c>
      <c r="L21" s="307" t="s">
        <v>66</v>
      </c>
      <c r="M21" s="307" t="s">
        <v>66</v>
      </c>
      <c r="N21" s="307" t="s">
        <v>66</v>
      </c>
      <c r="O21" s="307"/>
      <c r="P21" s="307" t="s">
        <v>66</v>
      </c>
      <c r="Q21" s="307" t="s">
        <v>66</v>
      </c>
      <c r="R21" s="320" t="s">
        <v>66</v>
      </c>
      <c r="S21" s="361"/>
      <c r="W21" s="159"/>
    </row>
    <row r="22" spans="1:23" ht="6" customHeight="1">
      <c r="A22" s="29"/>
      <c r="B22" s="29"/>
      <c r="C22" s="29"/>
      <c r="D22" s="29"/>
      <c r="E22" s="3"/>
      <c r="F22" s="160"/>
      <c r="G22" s="38"/>
      <c r="H22" s="38"/>
      <c r="I22" s="38"/>
      <c r="J22" s="38"/>
      <c r="K22" s="38"/>
      <c r="L22" s="38"/>
      <c r="M22" s="38"/>
      <c r="N22" s="68"/>
      <c r="O22" s="38"/>
      <c r="P22" s="68"/>
      <c r="Q22" s="68"/>
      <c r="R22" s="163"/>
      <c r="S22" s="361"/>
      <c r="W22" s="159"/>
    </row>
    <row r="23" spans="1:23" ht="16.5" customHeight="1">
      <c r="A23" s="212"/>
      <c r="B23" s="212" t="s">
        <v>381</v>
      </c>
      <c r="C23" s="212"/>
      <c r="D23" s="212"/>
      <c r="E23" s="212"/>
      <c r="F23" s="213">
        <v>3549998</v>
      </c>
      <c r="G23" s="213">
        <v>3551999</v>
      </c>
      <c r="H23" s="213">
        <v>3614252</v>
      </c>
      <c r="I23" s="213">
        <v>3673431</v>
      </c>
      <c r="J23" s="213">
        <v>3730073</v>
      </c>
      <c r="K23" s="213">
        <v>3857980</v>
      </c>
      <c r="L23" s="213">
        <v>4051801</v>
      </c>
      <c r="M23" s="213">
        <v>4110939</v>
      </c>
      <c r="N23" s="217">
        <v>4154856.6161467284</v>
      </c>
      <c r="O23" s="213"/>
      <c r="P23" s="217">
        <v>30118509</v>
      </c>
      <c r="Q23" s="217">
        <v>4217648</v>
      </c>
      <c r="R23" s="214">
        <f>Q23/P23*100</f>
        <v>14.003508606617942</v>
      </c>
      <c r="S23" s="361"/>
      <c r="W23" s="159"/>
    </row>
    <row r="24" spans="1:23" ht="24" customHeight="1">
      <c r="A24" s="29"/>
      <c r="B24" s="29"/>
      <c r="C24" s="29"/>
      <c r="D24" s="29"/>
      <c r="E24" s="29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163"/>
      <c r="S24" s="361"/>
      <c r="W24" s="159"/>
    </row>
    <row r="25" spans="1:29" ht="16.5" customHeight="1">
      <c r="A25" s="29"/>
      <c r="B25" s="29" t="s">
        <v>382</v>
      </c>
      <c r="C25" s="29"/>
      <c r="D25" s="29"/>
      <c r="E25" s="29"/>
      <c r="F25" s="38">
        <v>9551961</v>
      </c>
      <c r="G25" s="38">
        <v>9574381</v>
      </c>
      <c r="H25" s="38">
        <v>9748087</v>
      </c>
      <c r="I25" s="38">
        <v>9913971</v>
      </c>
      <c r="J25" s="38">
        <v>10073274</v>
      </c>
      <c r="K25" s="38">
        <v>10222372</v>
      </c>
      <c r="L25" s="38">
        <v>10383022</v>
      </c>
      <c r="M25" s="38">
        <v>10534563</v>
      </c>
      <c r="N25" s="38">
        <v>10682330.026118638</v>
      </c>
      <c r="O25" s="38"/>
      <c r="P25" s="38">
        <v>67546358</v>
      </c>
      <c r="Q25" s="38">
        <v>10827370</v>
      </c>
      <c r="R25" s="163">
        <f>Q25/P25*100</f>
        <v>16.029539298032915</v>
      </c>
      <c r="S25" s="361"/>
      <c r="U25" s="26"/>
      <c r="V25" s="26"/>
      <c r="W25" s="26"/>
      <c r="X25" s="26"/>
      <c r="Y25" s="26"/>
      <c r="Z25" s="26"/>
      <c r="AA25" s="26"/>
      <c r="AB25" s="26"/>
      <c r="AC25" s="26"/>
    </row>
    <row r="26" spans="1:23" ht="6" customHeight="1">
      <c r="A26" s="29"/>
      <c r="B26" s="29"/>
      <c r="C26" s="29"/>
      <c r="D26" s="29"/>
      <c r="E26" s="29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163"/>
      <c r="S26" s="361"/>
      <c r="W26" s="159"/>
    </row>
    <row r="27" spans="1:23" ht="15.75">
      <c r="A27" s="212"/>
      <c r="B27" s="212" t="s">
        <v>383</v>
      </c>
      <c r="C27" s="212"/>
      <c r="D27" s="212"/>
      <c r="E27" s="212"/>
      <c r="F27" s="213">
        <v>1752449</v>
      </c>
      <c r="G27" s="213">
        <v>1853631</v>
      </c>
      <c r="H27" s="213">
        <v>1887271</v>
      </c>
      <c r="I27" s="213">
        <v>1919398</v>
      </c>
      <c r="J27" s="213">
        <v>1950252</v>
      </c>
      <c r="K27" s="213">
        <v>1978780</v>
      </c>
      <c r="L27" s="213">
        <v>2009878</v>
      </c>
      <c r="M27" s="213">
        <v>2039212</v>
      </c>
      <c r="N27" s="213">
        <v>2068212.9106632662</v>
      </c>
      <c r="O27" s="213"/>
      <c r="P27" s="213">
        <v>14718082</v>
      </c>
      <c r="Q27" s="213">
        <v>2096304</v>
      </c>
      <c r="R27" s="214">
        <f>Q27/P27*100</f>
        <v>14.243051506303605</v>
      </c>
      <c r="S27" s="361"/>
      <c r="W27" s="159"/>
    </row>
    <row r="28" spans="1:23" ht="6" customHeight="1">
      <c r="A28" s="29"/>
      <c r="B28" s="29"/>
      <c r="C28" s="29"/>
      <c r="D28" s="29"/>
      <c r="E28" s="29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163"/>
      <c r="S28" s="361"/>
      <c r="W28" s="159"/>
    </row>
    <row r="29" spans="1:23" ht="16.5" customHeight="1">
      <c r="A29" s="29"/>
      <c r="B29" s="29" t="s">
        <v>384</v>
      </c>
      <c r="C29" s="29"/>
      <c r="D29" s="29"/>
      <c r="E29" s="29"/>
      <c r="F29" s="38">
        <v>1792276</v>
      </c>
      <c r="G29" s="38">
        <v>1692038</v>
      </c>
      <c r="H29" s="38">
        <v>1722743</v>
      </c>
      <c r="I29" s="38">
        <v>1752066</v>
      </c>
      <c r="J29" s="38">
        <v>1780226</v>
      </c>
      <c r="K29" s="38">
        <v>1806343</v>
      </c>
      <c r="L29" s="38">
        <v>1834730</v>
      </c>
      <c r="M29" s="38">
        <v>1861509</v>
      </c>
      <c r="N29" s="38">
        <v>1887893.0632180963</v>
      </c>
      <c r="O29" s="38"/>
      <c r="P29" s="38">
        <v>25286257</v>
      </c>
      <c r="Q29" s="38">
        <v>1913534</v>
      </c>
      <c r="R29" s="163">
        <f>Q29/P29*100</f>
        <v>7.567486164520118</v>
      </c>
      <c r="S29" s="361"/>
      <c r="W29" s="159"/>
    </row>
    <row r="30" spans="1:23" ht="24" customHeight="1">
      <c r="A30" s="3"/>
      <c r="B30" s="3"/>
      <c r="C30" s="29"/>
      <c r="D30" s="29"/>
      <c r="E30" s="2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78"/>
      <c r="S30" s="361"/>
      <c r="W30" s="159"/>
    </row>
    <row r="31" spans="1:29" s="218" customFormat="1" ht="16.5" customHeight="1">
      <c r="A31" s="212"/>
      <c r="B31" s="212" t="s">
        <v>385</v>
      </c>
      <c r="C31" s="212"/>
      <c r="D31" s="212"/>
      <c r="E31" s="212"/>
      <c r="F31" s="213">
        <v>9239590</v>
      </c>
      <c r="G31" s="213">
        <v>9799574</v>
      </c>
      <c r="H31" s="213">
        <v>9977378</v>
      </c>
      <c r="I31" s="213">
        <v>10147178</v>
      </c>
      <c r="J31" s="213">
        <v>10310242</v>
      </c>
      <c r="K31" s="213">
        <v>10462421</v>
      </c>
      <c r="L31" s="213">
        <v>10624206</v>
      </c>
      <c r="M31" s="213">
        <v>10778000</v>
      </c>
      <c r="N31" s="213">
        <v>10928301</v>
      </c>
      <c r="O31" s="213"/>
      <c r="P31" s="213" t="s">
        <v>66</v>
      </c>
      <c r="Q31" s="213">
        <v>11075213</v>
      </c>
      <c r="R31" s="214" t="s">
        <v>66</v>
      </c>
      <c r="S31" s="36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</row>
    <row r="32" spans="1:23" ht="6" customHeight="1">
      <c r="A32" s="29"/>
      <c r="B32" s="29"/>
      <c r="C32" s="29"/>
      <c r="D32" s="29"/>
      <c r="E32" s="2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61"/>
      <c r="W32" s="159"/>
    </row>
    <row r="33" spans="1:23" ht="15.75">
      <c r="A33" s="29"/>
      <c r="B33" s="29" t="s">
        <v>415</v>
      </c>
      <c r="C33" s="29"/>
      <c r="D33" s="29"/>
      <c r="E33" s="3"/>
      <c r="F33" s="38">
        <v>1401645</v>
      </c>
      <c r="G33" s="38">
        <v>1456740</v>
      </c>
      <c r="H33" s="38">
        <v>1483171</v>
      </c>
      <c r="I33" s="38">
        <v>1508412</v>
      </c>
      <c r="J33" s="38">
        <v>1532652</v>
      </c>
      <c r="K33" s="38">
        <v>1555274</v>
      </c>
      <c r="L33" s="38">
        <v>1585681</v>
      </c>
      <c r="M33" s="38">
        <v>1620889</v>
      </c>
      <c r="N33" s="38">
        <v>1655725</v>
      </c>
      <c r="O33" s="38"/>
      <c r="P33" s="38" t="s">
        <v>66</v>
      </c>
      <c r="Q33" s="38">
        <v>1690177</v>
      </c>
      <c r="R33" s="38" t="s">
        <v>66</v>
      </c>
      <c r="S33" s="361"/>
      <c r="W33" s="159"/>
    </row>
    <row r="34" spans="1:23" ht="6.75" customHeight="1">
      <c r="A34" s="29"/>
      <c r="B34" s="29"/>
      <c r="C34" s="29"/>
      <c r="D34" s="29"/>
      <c r="E34" s="3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61"/>
      <c r="W34" s="159"/>
    </row>
    <row r="35" spans="1:23" s="218" customFormat="1" ht="16.5" customHeight="1">
      <c r="A35" s="212"/>
      <c r="B35" s="212" t="s">
        <v>414</v>
      </c>
      <c r="C35" s="212"/>
      <c r="D35" s="212"/>
      <c r="E35" s="216"/>
      <c r="F35" s="213">
        <v>2455451</v>
      </c>
      <c r="G35" s="213">
        <v>1863736</v>
      </c>
      <c r="H35" s="213">
        <v>1897552</v>
      </c>
      <c r="I35" s="213">
        <v>1929845</v>
      </c>
      <c r="J35" s="213">
        <v>1960858</v>
      </c>
      <c r="K35" s="213">
        <v>1989800</v>
      </c>
      <c r="L35" s="213">
        <v>2017743</v>
      </c>
      <c r="M35" s="213">
        <v>2036395</v>
      </c>
      <c r="N35" s="213">
        <v>2054410</v>
      </c>
      <c r="O35" s="213"/>
      <c r="P35" s="213" t="s">
        <v>66</v>
      </c>
      <c r="Q35" s="213">
        <v>2071818</v>
      </c>
      <c r="R35" s="213" t="s">
        <v>66</v>
      </c>
      <c r="S35" s="362"/>
      <c r="T35" s="302"/>
      <c r="W35" s="304"/>
    </row>
    <row r="36" spans="1:23" ht="6" customHeight="1">
      <c r="A36" s="29"/>
      <c r="B36" s="29"/>
      <c r="C36" s="29"/>
      <c r="D36" s="29"/>
      <c r="E36" s="3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61"/>
      <c r="W36" s="159"/>
    </row>
    <row r="37" spans="1:29" ht="16.5" customHeight="1">
      <c r="A37" s="3"/>
      <c r="B37" s="3" t="s">
        <v>386</v>
      </c>
      <c r="C37" s="3"/>
      <c r="D37" s="3"/>
      <c r="E37" s="3"/>
      <c r="F37" s="38">
        <v>7364144</v>
      </c>
      <c r="G37" s="38">
        <v>7378079</v>
      </c>
      <c r="H37" s="38">
        <v>7511982</v>
      </c>
      <c r="I37" s="38">
        <v>7639860</v>
      </c>
      <c r="J37" s="38">
        <v>7762669</v>
      </c>
      <c r="K37" s="38">
        <v>7876117</v>
      </c>
      <c r="L37" s="38">
        <v>7999894</v>
      </c>
      <c r="M37" s="38">
        <v>8116653</v>
      </c>
      <c r="N37" s="38">
        <v>8232209</v>
      </c>
      <c r="O37" s="38"/>
      <c r="P37" s="38">
        <v>103759271</v>
      </c>
      <c r="Q37" s="38">
        <v>8344024</v>
      </c>
      <c r="R37" s="163">
        <f>Q37/P37*100</f>
        <v>8.041714171257043</v>
      </c>
      <c r="S37" s="361"/>
      <c r="U37" s="26"/>
      <c r="V37" s="26"/>
      <c r="W37" s="26"/>
      <c r="X37" s="26"/>
      <c r="Y37" s="26"/>
      <c r="Z37" s="26"/>
      <c r="AA37" s="26"/>
      <c r="AB37" s="26"/>
      <c r="AC37" s="26"/>
    </row>
    <row r="38" spans="1:23" ht="6" customHeight="1">
      <c r="A38" s="3"/>
      <c r="B38" s="3"/>
      <c r="C38" s="3"/>
      <c r="D38" s="3"/>
      <c r="E38" s="3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61"/>
      <c r="W38" s="159"/>
    </row>
    <row r="39" spans="1:23" s="218" customFormat="1" ht="16.5" customHeight="1">
      <c r="A39" s="212"/>
      <c r="B39" s="212" t="s">
        <v>387</v>
      </c>
      <c r="C39" s="212"/>
      <c r="D39" s="212"/>
      <c r="E39" s="212"/>
      <c r="F39" s="213">
        <v>5085064</v>
      </c>
      <c r="G39" s="213">
        <v>5093108</v>
      </c>
      <c r="H39" s="213">
        <v>5185475</v>
      </c>
      <c r="I39" s="213">
        <v>5273677</v>
      </c>
      <c r="J39" s="213">
        <v>5358375</v>
      </c>
      <c r="K39" s="213">
        <v>5411138</v>
      </c>
      <c r="L39" s="213">
        <v>5524395</v>
      </c>
      <c r="M39" s="213">
        <v>5605023</v>
      </c>
      <c r="N39" s="213">
        <v>5682197</v>
      </c>
      <c r="O39" s="213"/>
      <c r="P39" s="213">
        <v>3226960</v>
      </c>
      <c r="Q39" s="213">
        <v>5759313</v>
      </c>
      <c r="R39" s="214">
        <f>Q39/P39*100</f>
        <v>178.47488038277513</v>
      </c>
      <c r="S39" s="362"/>
      <c r="T39" s="302"/>
      <c r="W39" s="304"/>
    </row>
    <row r="40" spans="1:23" ht="6" customHeight="1">
      <c r="A40" s="29"/>
      <c r="B40" s="29"/>
      <c r="C40" s="29"/>
      <c r="D40" s="29"/>
      <c r="E40" s="29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61"/>
      <c r="W40" s="159"/>
    </row>
    <row r="41" spans="1:23" ht="16.5" customHeight="1">
      <c r="A41" s="29"/>
      <c r="B41" s="29" t="s">
        <v>380</v>
      </c>
      <c r="C41" s="29"/>
      <c r="D41" s="29"/>
      <c r="E41" s="29"/>
      <c r="F41" s="38">
        <v>647478</v>
      </c>
      <c r="G41" s="38">
        <v>648863</v>
      </c>
      <c r="H41" s="38">
        <v>660644</v>
      </c>
      <c r="I41" s="38">
        <v>671898</v>
      </c>
      <c r="J41" s="38">
        <v>682708</v>
      </c>
      <c r="K41" s="38">
        <v>692459</v>
      </c>
      <c r="L41" s="38">
        <v>703341</v>
      </c>
      <c r="M41" s="38">
        <v>713608</v>
      </c>
      <c r="N41" s="38">
        <v>724030</v>
      </c>
      <c r="O41" s="38"/>
      <c r="P41" s="38">
        <v>564466</v>
      </c>
      <c r="Q41" s="38">
        <v>733871</v>
      </c>
      <c r="R41" s="163">
        <f>Q41/P41*100</f>
        <v>130.01155073999143</v>
      </c>
      <c r="S41" s="361"/>
      <c r="W41" s="159"/>
    </row>
    <row r="42" spans="1:23" ht="24" customHeight="1">
      <c r="A42" s="3"/>
      <c r="B42" s="3"/>
      <c r="C42" s="3"/>
      <c r="D42" s="3"/>
      <c r="E42" s="29"/>
      <c r="F42" s="35"/>
      <c r="G42" s="68"/>
      <c r="H42" s="68"/>
      <c r="I42" s="68"/>
      <c r="J42" s="68"/>
      <c r="K42" s="35"/>
      <c r="L42" s="35"/>
      <c r="M42" s="35"/>
      <c r="N42" s="35"/>
      <c r="O42" s="68"/>
      <c r="P42" s="68"/>
      <c r="Q42" s="35"/>
      <c r="R42" s="78"/>
      <c r="S42" s="361"/>
      <c r="W42" s="159"/>
    </row>
    <row r="43" spans="2:23" ht="16.5" customHeight="1">
      <c r="B43" s="3" t="s">
        <v>388</v>
      </c>
      <c r="C43" s="3"/>
      <c r="D43" s="3"/>
      <c r="E43" s="29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4"/>
      <c r="S43" s="361"/>
      <c r="W43" s="159"/>
    </row>
    <row r="44" spans="1:23" ht="15.75">
      <c r="A44" s="218"/>
      <c r="B44" s="216" t="s">
        <v>6</v>
      </c>
      <c r="C44" s="216"/>
      <c r="D44" s="216"/>
      <c r="E44" s="212"/>
      <c r="F44" s="368">
        <v>73.77</v>
      </c>
      <c r="G44" s="368">
        <v>74.07</v>
      </c>
      <c r="H44" s="368">
        <v>74.29</v>
      </c>
      <c r="I44" s="368">
        <v>74.56</v>
      </c>
      <c r="J44" s="368">
        <v>74.78</v>
      </c>
      <c r="K44" s="368">
        <v>75.09</v>
      </c>
      <c r="L44" s="368">
        <v>75.45</v>
      </c>
      <c r="M44" s="368">
        <v>75.6</v>
      </c>
      <c r="N44" s="368">
        <v>75.75</v>
      </c>
      <c r="O44" s="368"/>
      <c r="P44" s="368">
        <v>75.3</v>
      </c>
      <c r="Q44" s="368">
        <v>75.9</v>
      </c>
      <c r="R44" s="214" t="s">
        <v>66</v>
      </c>
      <c r="S44" s="361"/>
      <c r="W44" s="159"/>
    </row>
    <row r="45" spans="1:23" ht="12" customHeight="1">
      <c r="A45" s="3"/>
      <c r="B45" s="3"/>
      <c r="C45" s="3"/>
      <c r="D45" s="3"/>
      <c r="E45" s="29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63"/>
      <c r="S45" s="361"/>
      <c r="W45" s="159"/>
    </row>
    <row r="46" spans="1:23" ht="16.5" customHeight="1">
      <c r="A46" s="3"/>
      <c r="C46" s="29" t="s">
        <v>375</v>
      </c>
      <c r="D46" s="29"/>
      <c r="E46" s="3"/>
      <c r="F46" s="35">
        <v>71.1</v>
      </c>
      <c r="G46" s="35">
        <v>71.43</v>
      </c>
      <c r="H46" s="35">
        <v>71.65</v>
      </c>
      <c r="I46" s="35">
        <v>71.94</v>
      </c>
      <c r="J46" s="35">
        <v>72.16</v>
      </c>
      <c r="K46" s="35">
        <v>72.5</v>
      </c>
      <c r="L46" s="35">
        <v>72.93</v>
      </c>
      <c r="M46" s="35">
        <v>73.09</v>
      </c>
      <c r="N46" s="35">
        <v>73.26</v>
      </c>
      <c r="O46" s="35"/>
      <c r="P46" s="35">
        <v>72.9</v>
      </c>
      <c r="Q46" s="35">
        <v>73.42</v>
      </c>
      <c r="R46" s="163" t="s">
        <v>66</v>
      </c>
      <c r="S46" s="361"/>
      <c r="W46" s="159"/>
    </row>
    <row r="47" spans="1:23" ht="16.5" customHeight="1">
      <c r="A47" s="212"/>
      <c r="B47" s="218"/>
      <c r="C47" s="212" t="s">
        <v>177</v>
      </c>
      <c r="D47" s="212"/>
      <c r="E47" s="216"/>
      <c r="F47" s="368">
        <v>76.45</v>
      </c>
      <c r="G47" s="368">
        <v>76.72</v>
      </c>
      <c r="H47" s="368">
        <v>76.92</v>
      </c>
      <c r="I47" s="368">
        <v>77.18</v>
      </c>
      <c r="J47" s="368">
        <v>77.39</v>
      </c>
      <c r="K47" s="368">
        <v>77.69</v>
      </c>
      <c r="L47" s="368">
        <v>77.98</v>
      </c>
      <c r="M47" s="368">
        <v>78.11</v>
      </c>
      <c r="N47" s="368">
        <v>78.24</v>
      </c>
      <c r="O47" s="368"/>
      <c r="P47" s="368">
        <v>77.6</v>
      </c>
      <c r="Q47" s="368">
        <v>78.37</v>
      </c>
      <c r="R47" s="214" t="s">
        <v>66</v>
      </c>
      <c r="S47" s="172"/>
      <c r="W47" s="159"/>
    </row>
    <row r="48" spans="1:23" ht="48" customHeight="1">
      <c r="A48" s="239" t="s">
        <v>389</v>
      </c>
      <c r="B48" s="108"/>
      <c r="C48" s="108"/>
      <c r="D48" s="108"/>
      <c r="E48" s="108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158"/>
      <c r="S48" s="361"/>
      <c r="W48" s="159"/>
    </row>
    <row r="49" spans="1:23" ht="16.5" customHeight="1">
      <c r="A49" s="29"/>
      <c r="B49" s="29" t="s">
        <v>390</v>
      </c>
      <c r="C49" s="29"/>
      <c r="D49" s="29"/>
      <c r="E49" s="29"/>
      <c r="F49" s="38">
        <v>335359</v>
      </c>
      <c r="G49" s="38">
        <v>332419</v>
      </c>
      <c r="H49" s="38">
        <v>326754</v>
      </c>
      <c r="I49" s="38">
        <v>327700</v>
      </c>
      <c r="J49" s="38">
        <v>337546</v>
      </c>
      <c r="K49" s="38">
        <v>330115</v>
      </c>
      <c r="L49" s="38">
        <v>325972</v>
      </c>
      <c r="M49" s="38">
        <v>348015</v>
      </c>
      <c r="N49" s="38">
        <v>339393</v>
      </c>
      <c r="O49" s="38"/>
      <c r="P49" s="38">
        <v>2636110</v>
      </c>
      <c r="Q49" s="38">
        <v>328095</v>
      </c>
      <c r="R49" s="163">
        <f>Q49/P49*100</f>
        <v>12.44618016698848</v>
      </c>
      <c r="S49" s="361"/>
      <c r="W49" s="159"/>
    </row>
    <row r="50" spans="1:23" ht="6" customHeight="1">
      <c r="A50" s="29"/>
      <c r="B50" s="29"/>
      <c r="C50" s="29"/>
      <c r="D50" s="29"/>
      <c r="E50" s="29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61"/>
      <c r="W50" s="159"/>
    </row>
    <row r="51" spans="1:23" ht="16.5" customHeight="1">
      <c r="A51" s="212"/>
      <c r="B51" s="212" t="s">
        <v>391</v>
      </c>
      <c r="C51" s="212"/>
      <c r="D51" s="212"/>
      <c r="E51" s="212"/>
      <c r="F51" s="213">
        <v>286302</v>
      </c>
      <c r="G51" s="213">
        <v>288994</v>
      </c>
      <c r="H51" s="213">
        <v>290935</v>
      </c>
      <c r="I51" s="213">
        <v>295061</v>
      </c>
      <c r="J51" s="213">
        <v>300198</v>
      </c>
      <c r="K51" s="213">
        <v>295932</v>
      </c>
      <c r="L51" s="213">
        <v>292183</v>
      </c>
      <c r="M51" s="213">
        <v>309636</v>
      </c>
      <c r="N51" s="213">
        <v>303605</v>
      </c>
      <c r="O51" s="213"/>
      <c r="P51" s="213">
        <v>2059738</v>
      </c>
      <c r="Q51" s="213">
        <v>296876</v>
      </c>
      <c r="R51" s="214">
        <f>Q51/P51*100</f>
        <v>14.41328945720281</v>
      </c>
      <c r="S51" s="361"/>
      <c r="W51" s="159"/>
    </row>
    <row r="52" spans="1:23" ht="5.25" customHeight="1">
      <c r="A52" s="29"/>
      <c r="B52" s="29"/>
      <c r="C52" s="29"/>
      <c r="D52" s="29"/>
      <c r="E52" s="29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61"/>
      <c r="W52" s="159"/>
    </row>
    <row r="53" spans="1:23" ht="16.5" customHeight="1">
      <c r="A53" s="29"/>
      <c r="B53" s="29" t="s">
        <v>392</v>
      </c>
      <c r="C53" s="29"/>
      <c r="D53" s="29"/>
      <c r="E53" s="29"/>
      <c r="F53" s="38">
        <v>42874</v>
      </c>
      <c r="G53" s="38">
        <v>43368</v>
      </c>
      <c r="H53" s="38">
        <v>44299</v>
      </c>
      <c r="I53" s="38">
        <v>45123</v>
      </c>
      <c r="J53" s="38">
        <v>45716</v>
      </c>
      <c r="K53" s="38">
        <v>47493</v>
      </c>
      <c r="L53" s="38">
        <v>48191</v>
      </c>
      <c r="M53" s="38">
        <v>50572</v>
      </c>
      <c r="N53" s="38">
        <v>52602</v>
      </c>
      <c r="O53" s="38"/>
      <c r="P53" s="38">
        <v>539530</v>
      </c>
      <c r="Q53" s="38">
        <v>54838</v>
      </c>
      <c r="R53" s="163">
        <f>Q53/P53*100</f>
        <v>10.164031657183104</v>
      </c>
      <c r="S53" s="361"/>
      <c r="W53" s="159"/>
    </row>
    <row r="54" spans="1:23" ht="5.25" customHeight="1">
      <c r="A54" s="29"/>
      <c r="B54" s="29"/>
      <c r="C54" s="29"/>
      <c r="D54" s="29"/>
      <c r="E54" s="29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61"/>
      <c r="W54" s="159"/>
    </row>
    <row r="55" spans="1:23" ht="16.5" customHeight="1">
      <c r="A55" s="212"/>
      <c r="B55" s="212" t="s">
        <v>393</v>
      </c>
      <c r="C55" s="212"/>
      <c r="D55" s="212"/>
      <c r="E55" s="212"/>
      <c r="F55" s="213">
        <v>5717</v>
      </c>
      <c r="G55" s="213">
        <v>5289</v>
      </c>
      <c r="H55" s="213">
        <v>4975</v>
      </c>
      <c r="I55" s="213">
        <v>3976</v>
      </c>
      <c r="J55" s="213">
        <v>4098</v>
      </c>
      <c r="K55" s="213">
        <v>3777</v>
      </c>
      <c r="L55" s="213">
        <v>3738</v>
      </c>
      <c r="M55" s="213">
        <v>3669</v>
      </c>
      <c r="N55" s="213">
        <v>3595</v>
      </c>
      <c r="O55" s="213"/>
      <c r="P55" s="213">
        <v>29537</v>
      </c>
      <c r="Q55" s="213">
        <v>3343</v>
      </c>
      <c r="R55" s="214">
        <f>Q55/P55*100</f>
        <v>11.318007922266988</v>
      </c>
      <c r="S55" s="361"/>
      <c r="W55" s="159"/>
    </row>
    <row r="56" spans="1:23" ht="5.25" customHeight="1">
      <c r="A56" s="29"/>
      <c r="B56" s="29"/>
      <c r="C56" s="29"/>
      <c r="D56" s="29"/>
      <c r="E56" s="2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61"/>
      <c r="W56" s="159"/>
    </row>
    <row r="57" spans="1:23" ht="16.5" customHeight="1">
      <c r="A57" s="29"/>
      <c r="B57" s="29" t="s">
        <v>394</v>
      </c>
      <c r="C57" s="29"/>
      <c r="D57" s="29"/>
      <c r="E57" s="29"/>
      <c r="F57" s="38">
        <v>83758</v>
      </c>
      <c r="G57" s="38">
        <v>81046</v>
      </c>
      <c r="H57" s="38">
        <v>74151</v>
      </c>
      <c r="I57" s="38">
        <v>70496</v>
      </c>
      <c r="J57" s="38">
        <v>72247</v>
      </c>
      <c r="K57" s="38">
        <v>68747</v>
      </c>
      <c r="L57" s="38">
        <v>66506</v>
      </c>
      <c r="M57" s="38">
        <v>65845</v>
      </c>
      <c r="N57" s="38">
        <v>68123</v>
      </c>
      <c r="O57" s="38"/>
      <c r="P57" s="38">
        <v>589352</v>
      </c>
      <c r="Q57" s="38">
        <v>62819</v>
      </c>
      <c r="R57" s="163">
        <f>Q57/P57*100</f>
        <v>10.658994963960417</v>
      </c>
      <c r="S57" s="361"/>
      <c r="W57" s="159"/>
    </row>
    <row r="58" spans="1:23" ht="5.25" customHeight="1">
      <c r="A58" s="29"/>
      <c r="B58" s="29"/>
      <c r="C58" s="29"/>
      <c r="D58" s="29"/>
      <c r="E58" s="29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61"/>
      <c r="W58" s="159"/>
    </row>
    <row r="59" spans="1:23" ht="16.5" customHeight="1">
      <c r="A59" s="212"/>
      <c r="B59" s="212" t="s">
        <v>395</v>
      </c>
      <c r="C59" s="212"/>
      <c r="D59" s="212"/>
      <c r="E59" s="212"/>
      <c r="F59" s="213">
        <v>5745</v>
      </c>
      <c r="G59" s="213">
        <v>5831</v>
      </c>
      <c r="H59" s="213">
        <v>6503</v>
      </c>
      <c r="I59" s="213">
        <v>7081</v>
      </c>
      <c r="J59" s="213">
        <v>7381</v>
      </c>
      <c r="K59" s="213">
        <v>7399</v>
      </c>
      <c r="L59" s="213">
        <v>7963</v>
      </c>
      <c r="M59" s="213">
        <v>8517</v>
      </c>
      <c r="N59" s="213">
        <v>8764</v>
      </c>
      <c r="O59" s="213"/>
      <c r="P59" s="213">
        <v>81851</v>
      </c>
      <c r="Q59" s="213">
        <v>9228</v>
      </c>
      <c r="R59" s="214">
        <f>Q59/P59*100</f>
        <v>11.274144482046646</v>
      </c>
      <c r="S59" s="361"/>
      <c r="W59" s="159"/>
    </row>
    <row r="60" spans="1:23" ht="48" customHeight="1">
      <c r="A60" s="239" t="s">
        <v>396</v>
      </c>
      <c r="B60" s="108"/>
      <c r="C60" s="108"/>
      <c r="D60" s="108"/>
      <c r="E60" s="108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158"/>
      <c r="S60" s="361"/>
      <c r="W60" s="159"/>
    </row>
    <row r="61" spans="1:29" ht="15.75">
      <c r="A61" s="3"/>
      <c r="B61" s="3" t="s">
        <v>397</v>
      </c>
      <c r="C61" s="3"/>
      <c r="D61" s="3"/>
      <c r="E61" s="3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163"/>
      <c r="S61" s="361"/>
      <c r="U61" s="26"/>
      <c r="V61" s="26"/>
      <c r="W61" s="26"/>
      <c r="X61" s="26"/>
      <c r="Y61" s="26"/>
      <c r="Z61" s="26"/>
      <c r="AA61" s="26"/>
      <c r="AB61" s="26"/>
      <c r="AC61" s="26"/>
    </row>
    <row r="62" spans="1:23" ht="6" customHeight="1">
      <c r="A62" s="3"/>
      <c r="B62" s="3"/>
      <c r="C62" s="3"/>
      <c r="D62" s="3"/>
      <c r="E62" s="3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163"/>
      <c r="S62" s="361"/>
      <c r="W62" s="159"/>
    </row>
    <row r="63" spans="1:23" s="6" customFormat="1" ht="15.75">
      <c r="A63" s="3"/>
      <c r="B63" s="29"/>
      <c r="C63" s="29" t="s">
        <v>398</v>
      </c>
      <c r="D63" s="29"/>
      <c r="E63" s="52"/>
      <c r="F63" s="38">
        <v>5579648</v>
      </c>
      <c r="G63" s="38">
        <v>5686230</v>
      </c>
      <c r="H63" s="38">
        <v>5789401</v>
      </c>
      <c r="I63" s="38">
        <v>5887927</v>
      </c>
      <c r="J63" s="38">
        <v>5982546</v>
      </c>
      <c r="K63" s="38">
        <v>6074891</v>
      </c>
      <c r="L63" s="38">
        <v>6166255</v>
      </c>
      <c r="M63" s="38">
        <v>6256252</v>
      </c>
      <c r="N63" s="38">
        <v>6344298</v>
      </c>
      <c r="O63" s="38"/>
      <c r="P63" s="38">
        <v>60724000</v>
      </c>
      <c r="Q63" s="38">
        <v>6755587</v>
      </c>
      <c r="R63" s="163">
        <f>Q63/P63*100</f>
        <v>11.125069165404124</v>
      </c>
      <c r="S63" s="172"/>
      <c r="T63" s="16"/>
      <c r="W63" s="130"/>
    </row>
    <row r="64" spans="1:23" s="218" customFormat="1" ht="18" customHeight="1">
      <c r="A64" s="216"/>
      <c r="B64" s="212"/>
      <c r="C64" s="212" t="s">
        <v>399</v>
      </c>
      <c r="D64" s="212"/>
      <c r="E64" s="215"/>
      <c r="F64" s="213">
        <v>7294483</v>
      </c>
      <c r="G64" s="213">
        <v>7433820</v>
      </c>
      <c r="H64" s="213">
        <v>7568700</v>
      </c>
      <c r="I64" s="213">
        <v>7697508</v>
      </c>
      <c r="J64" s="213">
        <v>7821206</v>
      </c>
      <c r="K64" s="213">
        <v>7941932</v>
      </c>
      <c r="L64" s="213">
        <v>8061375</v>
      </c>
      <c r="M64" s="213">
        <v>8179032</v>
      </c>
      <c r="N64" s="213">
        <v>7962617</v>
      </c>
      <c r="O64" s="213"/>
      <c r="P64" s="213">
        <v>46826697</v>
      </c>
      <c r="Q64" s="213">
        <v>8081621</v>
      </c>
      <c r="R64" s="214">
        <f>Q64/P64*100</f>
        <v>17.2585758077278</v>
      </c>
      <c r="S64" s="362"/>
      <c r="T64" s="302"/>
      <c r="W64" s="304"/>
    </row>
    <row r="65" spans="1:23" ht="12" customHeight="1">
      <c r="A65" s="3"/>
      <c r="B65" s="29"/>
      <c r="C65" s="29"/>
      <c r="D65" s="29"/>
      <c r="E65" s="52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61"/>
      <c r="W65" s="159"/>
    </row>
    <row r="66" spans="1:23" s="6" customFormat="1" ht="15.75">
      <c r="A66" s="29"/>
      <c r="B66" s="29" t="s">
        <v>400</v>
      </c>
      <c r="C66" s="29"/>
      <c r="D66" s="29"/>
      <c r="E66" s="29"/>
      <c r="F66" s="38">
        <v>1533</v>
      </c>
      <c r="G66" s="38">
        <v>1546</v>
      </c>
      <c r="H66" s="38">
        <v>1555</v>
      </c>
      <c r="I66" s="38">
        <v>1517</v>
      </c>
      <c r="J66" s="38">
        <v>1602</v>
      </c>
      <c r="K66" s="38">
        <v>1609</v>
      </c>
      <c r="L66" s="38">
        <v>1627</v>
      </c>
      <c r="M66" s="38">
        <v>1585</v>
      </c>
      <c r="N66" s="38">
        <v>1693</v>
      </c>
      <c r="O66" s="38"/>
      <c r="P66" s="38">
        <v>20745</v>
      </c>
      <c r="Q66" s="38">
        <v>1753</v>
      </c>
      <c r="R66" s="163">
        <f>Q66/P66*100</f>
        <v>8.450228970836346</v>
      </c>
      <c r="S66" s="172"/>
      <c r="T66" s="16"/>
      <c r="W66" s="130"/>
    </row>
    <row r="67" spans="1:23" ht="6" customHeight="1">
      <c r="A67" s="29"/>
      <c r="B67" s="29"/>
      <c r="C67" s="29"/>
      <c r="D67" s="29"/>
      <c r="E67" s="29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61"/>
      <c r="W67" s="159"/>
    </row>
    <row r="68" spans="1:23" s="218" customFormat="1" ht="15.75">
      <c r="A68" s="212"/>
      <c r="B68" s="212" t="s">
        <v>401</v>
      </c>
      <c r="C68" s="212"/>
      <c r="D68" s="212"/>
      <c r="E68" s="212"/>
      <c r="F68" s="213">
        <v>11463</v>
      </c>
      <c r="G68" s="213">
        <v>12229</v>
      </c>
      <c r="H68" s="213">
        <v>12188</v>
      </c>
      <c r="I68" s="213">
        <v>12660</v>
      </c>
      <c r="J68" s="213">
        <v>12792</v>
      </c>
      <c r="K68" s="213">
        <v>13144</v>
      </c>
      <c r="L68" s="213">
        <v>13212</v>
      </c>
      <c r="M68" s="213">
        <v>14370</v>
      </c>
      <c r="N68" s="213">
        <v>14929</v>
      </c>
      <c r="O68" s="213"/>
      <c r="P68" s="213">
        <v>169308</v>
      </c>
      <c r="Q68" s="213">
        <v>16520</v>
      </c>
      <c r="R68" s="214">
        <f>Q68/P68*100</f>
        <v>9.7573652751199</v>
      </c>
      <c r="S68" s="362"/>
      <c r="T68" s="302"/>
      <c r="W68" s="304"/>
    </row>
    <row r="69" spans="1:23" ht="6" customHeight="1">
      <c r="A69" s="29"/>
      <c r="B69" s="29"/>
      <c r="C69" s="29"/>
      <c r="D69" s="29"/>
      <c r="E69" s="29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61"/>
      <c r="W69" s="159"/>
    </row>
    <row r="70" spans="1:23" s="6" customFormat="1" ht="15.75">
      <c r="A70" s="29"/>
      <c r="B70" s="29" t="s">
        <v>402</v>
      </c>
      <c r="C70" s="29"/>
      <c r="D70" s="29"/>
      <c r="E70" s="29"/>
      <c r="F70" s="38">
        <v>14481</v>
      </c>
      <c r="G70" s="38">
        <v>14435</v>
      </c>
      <c r="H70" s="38">
        <v>15189</v>
      </c>
      <c r="I70" s="38">
        <v>15541</v>
      </c>
      <c r="J70" s="38">
        <v>15013</v>
      </c>
      <c r="K70" s="38">
        <v>15839</v>
      </c>
      <c r="L70" s="38">
        <v>16504</v>
      </c>
      <c r="M70" s="38">
        <v>17082</v>
      </c>
      <c r="N70" s="38">
        <v>19343</v>
      </c>
      <c r="O70" s="38"/>
      <c r="P70" s="38">
        <v>225144</v>
      </c>
      <c r="Q70" s="38">
        <v>20644</v>
      </c>
      <c r="R70" s="163">
        <f>Q70/P70*100</f>
        <v>9.16924279572185</v>
      </c>
      <c r="S70" s="172"/>
      <c r="T70" s="16"/>
      <c r="W70" s="130"/>
    </row>
    <row r="71" spans="1:23" ht="6" customHeight="1">
      <c r="A71" s="29"/>
      <c r="B71" s="29"/>
      <c r="C71" s="29"/>
      <c r="D71" s="29"/>
      <c r="E71" s="29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163"/>
      <c r="S71" s="361"/>
      <c r="W71" s="159"/>
    </row>
    <row r="72" spans="1:23" s="218" customFormat="1" ht="15.75">
      <c r="A72" s="212"/>
      <c r="B72" s="212" t="s">
        <v>403</v>
      </c>
      <c r="C72" s="212"/>
      <c r="D72" s="212"/>
      <c r="E72" s="212"/>
      <c r="F72" s="213">
        <v>6890</v>
      </c>
      <c r="G72" s="213">
        <v>6897</v>
      </c>
      <c r="H72" s="213">
        <v>5285</v>
      </c>
      <c r="I72" s="213">
        <v>6462</v>
      </c>
      <c r="J72" s="213">
        <v>6393</v>
      </c>
      <c r="K72" s="213">
        <v>7999</v>
      </c>
      <c r="L72" s="213">
        <v>8602</v>
      </c>
      <c r="M72" s="213">
        <v>8010</v>
      </c>
      <c r="N72" s="213">
        <v>6909</v>
      </c>
      <c r="O72" s="213"/>
      <c r="P72" s="213">
        <v>79715</v>
      </c>
      <c r="Q72" s="213">
        <v>6997</v>
      </c>
      <c r="R72" s="214">
        <f>Q72/P72*100</f>
        <v>8.777519914696105</v>
      </c>
      <c r="S72" s="362"/>
      <c r="T72" s="302"/>
      <c r="W72" s="304"/>
    </row>
    <row r="73" spans="1:23" ht="6" customHeight="1">
      <c r="A73" s="29"/>
      <c r="B73" s="29"/>
      <c r="C73" s="29"/>
      <c r="D73" s="29"/>
      <c r="E73" s="29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61"/>
      <c r="W73" s="159"/>
    </row>
    <row r="74" spans="1:23" s="6" customFormat="1" ht="15.75">
      <c r="A74" s="3"/>
      <c r="B74" s="3" t="s">
        <v>404</v>
      </c>
      <c r="C74" s="3"/>
      <c r="D74" s="3"/>
      <c r="E74" s="3"/>
      <c r="F74" s="38">
        <v>4618</v>
      </c>
      <c r="G74" s="38">
        <v>4629</v>
      </c>
      <c r="H74" s="38">
        <v>4952</v>
      </c>
      <c r="I74" s="38">
        <v>5144</v>
      </c>
      <c r="J74" s="38">
        <v>5088</v>
      </c>
      <c r="K74" s="38">
        <v>5966</v>
      </c>
      <c r="L74" s="38">
        <v>5721</v>
      </c>
      <c r="M74" s="38">
        <v>5808</v>
      </c>
      <c r="N74" s="38">
        <v>10831</v>
      </c>
      <c r="O74" s="38"/>
      <c r="P74" s="38">
        <v>61385</v>
      </c>
      <c r="Q74" s="38">
        <v>6450</v>
      </c>
      <c r="R74" s="163">
        <f>Q74/P74*100</f>
        <v>10.507452960821047</v>
      </c>
      <c r="S74" s="172"/>
      <c r="T74" s="16"/>
      <c r="W74" s="130"/>
    </row>
    <row r="75" spans="1:23" ht="48" customHeight="1">
      <c r="A75" s="239" t="s">
        <v>405</v>
      </c>
      <c r="B75" s="18"/>
      <c r="C75" s="18"/>
      <c r="D75" s="18"/>
      <c r="E75" s="18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58"/>
      <c r="S75" s="361"/>
      <c r="W75" s="159"/>
    </row>
    <row r="76" spans="1:23" ht="16.5" customHeight="1">
      <c r="A76" s="3"/>
      <c r="B76" s="3" t="s">
        <v>406</v>
      </c>
      <c r="C76" s="3"/>
      <c r="D76" s="3"/>
      <c r="E76" s="3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78"/>
      <c r="S76" s="361"/>
      <c r="W76" s="159"/>
    </row>
    <row r="77" spans="1:23" ht="15.75">
      <c r="A77" s="216"/>
      <c r="B77" s="216" t="s">
        <v>37</v>
      </c>
      <c r="C77" s="216"/>
      <c r="D77" s="216"/>
      <c r="E77" s="216"/>
      <c r="F77" s="213">
        <v>405423</v>
      </c>
      <c r="G77" s="213">
        <v>429479</v>
      </c>
      <c r="H77" s="213">
        <v>414489.04</v>
      </c>
      <c r="I77" s="213">
        <v>524070</v>
      </c>
      <c r="J77" s="213">
        <v>499510</v>
      </c>
      <c r="K77" s="213">
        <v>627222</v>
      </c>
      <c r="L77" s="213">
        <v>612191</v>
      </c>
      <c r="M77" s="213">
        <v>632049</v>
      </c>
      <c r="N77" s="213" t="s">
        <v>416</v>
      </c>
      <c r="O77" s="213"/>
      <c r="P77" s="213">
        <v>5482000</v>
      </c>
      <c r="Q77" s="213">
        <v>656901</v>
      </c>
      <c r="R77" s="214">
        <f>Q77/P77*100</f>
        <v>11.982871214885078</v>
      </c>
      <c r="S77" s="361"/>
      <c r="W77" s="159"/>
    </row>
    <row r="78" spans="1:23" ht="7.5" customHeight="1">
      <c r="A78" s="3"/>
      <c r="B78" s="3"/>
      <c r="C78" s="3"/>
      <c r="D78" s="3"/>
      <c r="E78" s="3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61"/>
      <c r="W78" s="159"/>
    </row>
    <row r="79" spans="1:23" ht="16.5" customHeight="1">
      <c r="A79" s="3"/>
      <c r="B79" s="3" t="s">
        <v>407</v>
      </c>
      <c r="C79" s="3"/>
      <c r="D79" s="3"/>
      <c r="E79" s="3"/>
      <c r="L79" s="43"/>
      <c r="M79" s="43"/>
      <c r="N79" s="43"/>
      <c r="R79" s="43"/>
      <c r="S79" s="361"/>
      <c r="W79" s="159"/>
    </row>
    <row r="80" spans="1:23" s="6" customFormat="1" ht="15.75">
      <c r="A80" s="3"/>
      <c r="B80" s="3" t="s">
        <v>498</v>
      </c>
      <c r="C80" s="3"/>
      <c r="D80" s="3"/>
      <c r="E80" s="3"/>
      <c r="F80" s="38">
        <v>1013157</v>
      </c>
      <c r="G80" s="38">
        <v>1084552</v>
      </c>
      <c r="H80" s="38">
        <v>1086157</v>
      </c>
      <c r="I80" s="38">
        <v>542332</v>
      </c>
      <c r="J80" s="38">
        <v>1687575</v>
      </c>
      <c r="K80" s="38">
        <v>1697575</v>
      </c>
      <c r="L80" s="38">
        <v>979729</v>
      </c>
      <c r="M80" s="38">
        <v>1190014</v>
      </c>
      <c r="N80" s="38" t="s">
        <v>417</v>
      </c>
      <c r="O80" s="38"/>
      <c r="P80" s="38" t="s">
        <v>65</v>
      </c>
      <c r="Q80" s="38">
        <v>1674410</v>
      </c>
      <c r="R80" s="38" t="s">
        <v>66</v>
      </c>
      <c r="S80" s="172"/>
      <c r="T80" s="16"/>
      <c r="W80" s="130"/>
    </row>
    <row r="81" spans="1:23" ht="6" customHeight="1">
      <c r="A81" s="3"/>
      <c r="B81" s="3"/>
      <c r="C81" s="3"/>
      <c r="D81" s="3"/>
      <c r="E81" s="3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61"/>
      <c r="W81" s="159"/>
    </row>
    <row r="82" spans="1:23" ht="15.75">
      <c r="A82" s="3"/>
      <c r="B82" s="3" t="s">
        <v>408</v>
      </c>
      <c r="C82" s="3"/>
      <c r="D82" s="3"/>
      <c r="E82" s="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S82" s="361"/>
      <c r="W82" s="159"/>
    </row>
    <row r="83" spans="1:23" ht="15.75">
      <c r="A83" s="216"/>
      <c r="B83" s="216" t="s">
        <v>67</v>
      </c>
      <c r="C83" s="216"/>
      <c r="D83" s="216"/>
      <c r="E83" s="216"/>
      <c r="F83" s="213">
        <v>100</v>
      </c>
      <c r="G83" s="213">
        <v>99</v>
      </c>
      <c r="H83" s="213">
        <v>841</v>
      </c>
      <c r="I83" s="213">
        <v>803</v>
      </c>
      <c r="J83" s="213">
        <v>805</v>
      </c>
      <c r="K83" s="213">
        <v>904</v>
      </c>
      <c r="L83" s="213">
        <v>906</v>
      </c>
      <c r="M83" s="213">
        <v>922</v>
      </c>
      <c r="N83" s="213">
        <v>936</v>
      </c>
      <c r="O83" s="213"/>
      <c r="P83" s="213" t="s">
        <v>65</v>
      </c>
      <c r="Q83" s="213">
        <v>938</v>
      </c>
      <c r="R83" s="213" t="s">
        <v>66</v>
      </c>
      <c r="S83" s="172"/>
      <c r="W83" s="159"/>
    </row>
    <row r="84" spans="1:23" ht="48" customHeight="1">
      <c r="A84" s="239" t="s">
        <v>325</v>
      </c>
      <c r="B84" s="18"/>
      <c r="C84" s="18"/>
      <c r="D84" s="18"/>
      <c r="E84" s="18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58"/>
      <c r="W84" s="159"/>
    </row>
    <row r="85" spans="1:21" s="218" customFormat="1" ht="15" customHeight="1">
      <c r="A85" s="216"/>
      <c r="B85" s="216" t="s">
        <v>409</v>
      </c>
      <c r="C85" s="215"/>
      <c r="D85" s="215"/>
      <c r="E85" s="215"/>
      <c r="F85" s="219">
        <v>818</v>
      </c>
      <c r="G85" s="219">
        <v>831</v>
      </c>
      <c r="H85" s="219">
        <v>805</v>
      </c>
      <c r="I85" s="219">
        <v>792</v>
      </c>
      <c r="J85" s="219">
        <v>806</v>
      </c>
      <c r="K85" s="219">
        <v>836</v>
      </c>
      <c r="L85" s="219">
        <v>803</v>
      </c>
      <c r="M85" s="219">
        <v>783</v>
      </c>
      <c r="N85" s="219">
        <v>945</v>
      </c>
      <c r="O85" s="219"/>
      <c r="P85" s="219">
        <v>23226</v>
      </c>
      <c r="Q85" s="219">
        <v>886</v>
      </c>
      <c r="R85" s="214">
        <f>Q85/P85*100</f>
        <v>3.8146904331352793</v>
      </c>
      <c r="S85" s="329"/>
      <c r="T85" s="302"/>
      <c r="U85" s="330"/>
    </row>
    <row r="86" spans="1:21" s="6" customFormat="1" ht="6.75" customHeight="1">
      <c r="A86" s="29"/>
      <c r="B86" s="3"/>
      <c r="C86" s="29"/>
      <c r="D86" s="29"/>
      <c r="E86" s="2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0"/>
      <c r="Q86" s="39"/>
      <c r="R86" s="78"/>
      <c r="S86" s="79"/>
      <c r="T86" s="16"/>
      <c r="U86" s="40"/>
    </row>
    <row r="87" spans="1:21" s="6" customFormat="1" ht="16.5" customHeight="1">
      <c r="A87" s="3"/>
      <c r="B87" s="3" t="s">
        <v>410</v>
      </c>
      <c r="C87" s="3"/>
      <c r="D87" s="3"/>
      <c r="E87" s="3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78"/>
      <c r="S87" s="79"/>
      <c r="T87" s="16"/>
      <c r="U87" s="40"/>
    </row>
    <row r="88" spans="1:21" s="6" customFormat="1" ht="8.25" customHeight="1">
      <c r="A88" s="3"/>
      <c r="B88" s="3"/>
      <c r="C88" s="3"/>
      <c r="D88" s="3"/>
      <c r="E88" s="3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78"/>
      <c r="S88" s="79"/>
      <c r="T88" s="16"/>
      <c r="U88" s="40"/>
    </row>
    <row r="89" spans="1:21" s="6" customFormat="1" ht="16.5" customHeight="1">
      <c r="A89" s="3"/>
      <c r="B89" s="3"/>
      <c r="C89" s="3" t="s">
        <v>411</v>
      </c>
      <c r="D89" s="3"/>
      <c r="E89" s="3"/>
      <c r="F89" s="68">
        <v>844</v>
      </c>
      <c r="G89" s="68">
        <v>871</v>
      </c>
      <c r="H89" s="68">
        <v>938</v>
      </c>
      <c r="I89" s="68">
        <v>970</v>
      </c>
      <c r="J89" s="68">
        <v>781</v>
      </c>
      <c r="K89" s="68">
        <v>910</v>
      </c>
      <c r="L89" s="68">
        <v>981</v>
      </c>
      <c r="M89" s="68">
        <v>1005</v>
      </c>
      <c r="N89" s="68">
        <v>1043</v>
      </c>
      <c r="O89" s="68"/>
      <c r="P89" s="54">
        <v>9609</v>
      </c>
      <c r="Q89" s="68">
        <v>1177</v>
      </c>
      <c r="R89" s="163">
        <f>Q89/P89*100</f>
        <v>12.248933291705692</v>
      </c>
      <c r="S89" s="79"/>
      <c r="T89" s="16"/>
      <c r="U89" s="40"/>
    </row>
    <row r="90" spans="1:21" s="218" customFormat="1" ht="15.75">
      <c r="A90" s="216"/>
      <c r="B90" s="216"/>
      <c r="C90" s="216" t="s">
        <v>412</v>
      </c>
      <c r="D90" s="216"/>
      <c r="E90" s="216"/>
      <c r="F90" s="219">
        <v>1556727</v>
      </c>
      <c r="G90" s="219">
        <v>1580737</v>
      </c>
      <c r="H90" s="219">
        <v>1422360</v>
      </c>
      <c r="I90" s="219">
        <v>1436002</v>
      </c>
      <c r="J90" s="219">
        <v>1441619</v>
      </c>
      <c r="K90" s="219">
        <v>1476691</v>
      </c>
      <c r="L90" s="219">
        <v>2013749</v>
      </c>
      <c r="M90" s="219">
        <v>1961902</v>
      </c>
      <c r="N90" s="217">
        <v>1896393</v>
      </c>
      <c r="O90" s="219"/>
      <c r="P90" s="217">
        <v>6001382</v>
      </c>
      <c r="Q90" s="217">
        <v>1940277</v>
      </c>
      <c r="R90" s="214">
        <f>Q90/P90*100</f>
        <v>32.33050320742789</v>
      </c>
      <c r="S90" s="329"/>
      <c r="T90" s="302"/>
      <c r="U90" s="330"/>
    </row>
    <row r="91" spans="1:21" s="6" customFormat="1" ht="16.5" customHeight="1">
      <c r="A91" s="3"/>
      <c r="B91" s="3"/>
      <c r="C91" s="3" t="s">
        <v>413</v>
      </c>
      <c r="D91" s="3"/>
      <c r="E91" s="3"/>
      <c r="S91" s="79"/>
      <c r="T91" s="16"/>
      <c r="U91" s="40"/>
    </row>
    <row r="92" spans="3:23" s="6" customFormat="1" ht="15.75">
      <c r="C92" s="3" t="s">
        <v>71</v>
      </c>
      <c r="F92" s="162">
        <v>1335044</v>
      </c>
      <c r="G92" s="162">
        <v>1355515</v>
      </c>
      <c r="H92" s="162">
        <v>1259855</v>
      </c>
      <c r="I92" s="162">
        <v>1443404</v>
      </c>
      <c r="J92" s="162">
        <v>1478544</v>
      </c>
      <c r="K92" s="162">
        <v>1568456</v>
      </c>
      <c r="L92" s="162">
        <v>1582769</v>
      </c>
      <c r="M92" s="162">
        <v>1526529.69</v>
      </c>
      <c r="N92" s="162">
        <v>1516000.367</v>
      </c>
      <c r="O92" s="162"/>
      <c r="P92" s="54">
        <v>3175900</v>
      </c>
      <c r="Q92" s="162">
        <v>1504826</v>
      </c>
      <c r="R92" s="163">
        <f>Q92/P92*100</f>
        <v>47.38266318209012</v>
      </c>
      <c r="S92" s="16"/>
      <c r="T92" s="16"/>
      <c r="W92" s="17"/>
    </row>
    <row r="93" spans="16:19" ht="15.75">
      <c r="P93" s="17"/>
      <c r="Q93" s="17"/>
      <c r="R93" s="6"/>
      <c r="S93" s="16"/>
    </row>
    <row r="94" ht="15.75">
      <c r="A94" s="44" t="s">
        <v>34</v>
      </c>
    </row>
    <row r="95" spans="1:18" ht="18.75">
      <c r="A95" s="411"/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</row>
  </sheetData>
  <sheetProtection/>
  <mergeCells count="14">
    <mergeCell ref="A95:R95"/>
    <mergeCell ref="Q1:R1"/>
    <mergeCell ref="A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R4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
</oddHeader>
    <oddFooter>&amp;C&amp;"Gill Sans,Normal"&amp;24 &amp;R&amp;"Gill Sans,Normal"&amp;24 9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T103"/>
  <sheetViews>
    <sheetView showGridLines="0" view="pageBreakPreview" zoomScale="60" zoomScaleNormal="60" zoomScalePageLayoutView="0" workbookViewId="0" topLeftCell="A58">
      <selection activeCell="I90" sqref="I90"/>
    </sheetView>
  </sheetViews>
  <sheetFormatPr defaultColWidth="9.77734375" defaultRowHeight="15.75"/>
  <cols>
    <col min="1" max="4" width="2.77734375" style="2" customWidth="1"/>
    <col min="5" max="5" width="34.77734375" style="2" customWidth="1"/>
    <col min="6" max="15" width="14.88671875" style="2" customWidth="1"/>
    <col min="16" max="16" width="12.77734375" style="2" customWidth="1"/>
    <col min="17" max="19" width="9.77734375" style="2" customWidth="1"/>
    <col min="20" max="20" width="9.77734375" style="111" customWidth="1"/>
    <col min="21" max="23" width="9.77734375" style="2" customWidth="1"/>
    <col min="24" max="25" width="5.77734375" style="2" customWidth="1"/>
    <col min="26" max="28" width="9.77734375" style="2" customWidth="1"/>
    <col min="29" max="29" width="12.77734375" style="2" customWidth="1"/>
    <col min="30" max="16384" width="9.77734375" style="2" customWidth="1"/>
  </cols>
  <sheetData>
    <row r="1" spans="1:15" ht="26.25">
      <c r="A1" s="267" t="s">
        <v>206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355" t="s">
        <v>171</v>
      </c>
    </row>
    <row r="2" spans="1:15" ht="26.25">
      <c r="A2" s="244" t="s">
        <v>146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2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24.75" customHeight="1">
      <c r="A4" s="430" t="s">
        <v>79</v>
      </c>
      <c r="B4" s="435"/>
      <c r="C4" s="435"/>
      <c r="D4" s="435"/>
      <c r="E4" s="435"/>
      <c r="F4" s="428">
        <v>2000</v>
      </c>
      <c r="G4" s="428">
        <v>2001</v>
      </c>
      <c r="H4" s="437">
        <v>2002</v>
      </c>
      <c r="I4" s="437">
        <v>2003</v>
      </c>
      <c r="J4" s="437">
        <v>2004</v>
      </c>
      <c r="K4" s="437">
        <v>2005</v>
      </c>
      <c r="L4" s="437">
        <v>2006</v>
      </c>
      <c r="M4" s="437">
        <v>2007</v>
      </c>
      <c r="N4" s="437">
        <v>2008</v>
      </c>
      <c r="O4" s="437" t="s">
        <v>145</v>
      </c>
    </row>
    <row r="5" spans="1:15" ht="24.75" customHeight="1">
      <c r="A5" s="436"/>
      <c r="B5" s="436"/>
      <c r="C5" s="436"/>
      <c r="D5" s="436"/>
      <c r="E5" s="436"/>
      <c r="F5" s="429"/>
      <c r="G5" s="429"/>
      <c r="H5" s="429"/>
      <c r="I5" s="429"/>
      <c r="J5" s="429"/>
      <c r="K5" s="429"/>
      <c r="L5" s="429"/>
      <c r="M5" s="429"/>
      <c r="N5" s="429"/>
      <c r="O5" s="429"/>
    </row>
    <row r="6" spans="1:15" ht="8.25" customHeight="1">
      <c r="A6" s="257"/>
      <c r="B6" s="257"/>
      <c r="C6" s="257"/>
      <c r="D6" s="257"/>
      <c r="E6" s="257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1:17" s="6" customFormat="1" ht="16.5" customHeight="1">
      <c r="A7" s="3"/>
      <c r="B7" s="3" t="s">
        <v>207</v>
      </c>
      <c r="C7" s="3"/>
      <c r="D7" s="3"/>
      <c r="E7" s="3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16"/>
    </row>
    <row r="8" spans="1:17" s="6" customFormat="1" ht="15.75">
      <c r="A8" s="216"/>
      <c r="B8" s="216" t="s">
        <v>38</v>
      </c>
      <c r="C8" s="216"/>
      <c r="D8" s="216"/>
      <c r="E8" s="212"/>
      <c r="F8" s="222">
        <v>149488.8</v>
      </c>
      <c r="G8" s="222">
        <v>148039.354</v>
      </c>
      <c r="H8" s="222">
        <v>156619.9002</v>
      </c>
      <c r="I8" s="222">
        <v>191942.5</v>
      </c>
      <c r="J8" s="222">
        <v>224902.6186</v>
      </c>
      <c r="K8" s="222">
        <v>253367.417</v>
      </c>
      <c r="L8" s="222">
        <v>293654.1479</v>
      </c>
      <c r="M8" s="222">
        <v>346803.6686</v>
      </c>
      <c r="N8" s="353">
        <v>387402.563</v>
      </c>
      <c r="O8" s="222">
        <f>562293198.7/1000</f>
        <v>562293.1987000001</v>
      </c>
      <c r="P8" s="40"/>
      <c r="Q8" s="16"/>
    </row>
    <row r="9" spans="1:17" s="6" customFormat="1" ht="36.75" customHeight="1">
      <c r="A9" s="245" t="s">
        <v>104</v>
      </c>
      <c r="B9" s="3"/>
      <c r="C9" s="29"/>
      <c r="D9" s="29"/>
      <c r="E9" s="2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40"/>
      <c r="Q9" s="16"/>
    </row>
    <row r="10" spans="1:17" s="6" customFormat="1" ht="16.5" customHeight="1">
      <c r="A10" s="3"/>
      <c r="B10" s="3" t="s">
        <v>208</v>
      </c>
      <c r="C10" s="29"/>
      <c r="D10" s="29"/>
      <c r="E10" s="29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40"/>
      <c r="Q10" s="16"/>
    </row>
    <row r="11" spans="1:17" s="6" customFormat="1" ht="15.75">
      <c r="A11" s="3"/>
      <c r="B11" s="3" t="s">
        <v>41</v>
      </c>
      <c r="C11" s="29"/>
      <c r="D11" s="29"/>
      <c r="E11" s="29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40"/>
      <c r="Q11" s="16"/>
    </row>
    <row r="12" spans="1:17" s="6" customFormat="1" ht="5.25" customHeight="1">
      <c r="A12" s="3"/>
      <c r="B12" s="3"/>
      <c r="C12" s="29"/>
      <c r="D12" s="29"/>
      <c r="E12" s="29"/>
      <c r="F12" s="188"/>
      <c r="G12" s="188"/>
      <c r="H12" s="188"/>
      <c r="I12" s="188"/>
      <c r="J12" s="188"/>
      <c r="K12" s="188"/>
      <c r="L12" s="193"/>
      <c r="M12" s="193"/>
      <c r="N12" s="193"/>
      <c r="O12" s="193"/>
      <c r="P12" s="40"/>
      <c r="Q12" s="16"/>
    </row>
    <row r="13" spans="1:17" s="6" customFormat="1" ht="16.5" customHeight="1">
      <c r="A13" s="3"/>
      <c r="B13" s="3" t="s">
        <v>26</v>
      </c>
      <c r="C13" s="3" t="s">
        <v>209</v>
      </c>
      <c r="D13" s="3"/>
      <c r="E13" s="29"/>
      <c r="F13" s="193">
        <v>-18742.7</v>
      </c>
      <c r="G13" s="193">
        <v>-17714.1</v>
      </c>
      <c r="H13" s="193">
        <v>-14146.5</v>
      </c>
      <c r="I13" s="193">
        <v>-7203</v>
      </c>
      <c r="J13" s="193">
        <v>-5235.2</v>
      </c>
      <c r="K13" s="193">
        <v>-4549.1</v>
      </c>
      <c r="L13" s="193">
        <v>-4447</v>
      </c>
      <c r="M13" s="193">
        <v>-8399</v>
      </c>
      <c r="N13" s="193">
        <v>-15888.8</v>
      </c>
      <c r="O13" s="193">
        <v>-5238.2</v>
      </c>
      <c r="P13" s="40"/>
      <c r="Q13" s="16"/>
    </row>
    <row r="14" spans="1:17" s="6" customFormat="1" ht="19.5" customHeight="1">
      <c r="A14" s="216"/>
      <c r="B14" s="216"/>
      <c r="C14" s="216" t="s">
        <v>210</v>
      </c>
      <c r="D14" s="216"/>
      <c r="E14" s="212"/>
      <c r="F14" s="232">
        <v>19853.8</v>
      </c>
      <c r="G14" s="232">
        <v>28189.4</v>
      </c>
      <c r="H14" s="232">
        <v>23182.4</v>
      </c>
      <c r="I14" s="232">
        <v>19341.4</v>
      </c>
      <c r="J14" s="232">
        <v>13163.6</v>
      </c>
      <c r="K14" s="232">
        <v>14821.8</v>
      </c>
      <c r="L14" s="232">
        <v>-2651.5</v>
      </c>
      <c r="M14" s="232">
        <v>19687.5</v>
      </c>
      <c r="N14" s="232">
        <v>24548</v>
      </c>
      <c r="O14" s="232">
        <v>14525.6</v>
      </c>
      <c r="P14" s="40"/>
      <c r="Q14" s="16"/>
    </row>
    <row r="15" spans="1:17" s="6" customFormat="1" ht="9.75" customHeight="1">
      <c r="A15" s="3"/>
      <c r="B15" s="3"/>
      <c r="C15" s="29"/>
      <c r="D15" s="29"/>
      <c r="E15" s="29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40"/>
      <c r="Q15" s="16"/>
    </row>
    <row r="16" spans="1:17" s="6" customFormat="1" ht="16.5" customHeight="1">
      <c r="A16" s="3"/>
      <c r="B16" s="3" t="s">
        <v>211</v>
      </c>
      <c r="C16" s="29"/>
      <c r="D16" s="29"/>
      <c r="E16" s="29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40"/>
      <c r="Q16" s="16"/>
    </row>
    <row r="17" spans="1:17" s="6" customFormat="1" ht="15.75">
      <c r="A17" s="3"/>
      <c r="B17" s="3" t="s">
        <v>41</v>
      </c>
      <c r="C17" s="29"/>
      <c r="D17" s="29"/>
      <c r="E17" s="29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40"/>
      <c r="Q17" s="16"/>
    </row>
    <row r="18" spans="1:17" s="6" customFormat="1" ht="5.25" customHeight="1">
      <c r="A18" s="3"/>
      <c r="B18" s="3"/>
      <c r="C18" s="29"/>
      <c r="D18" s="29"/>
      <c r="E18" s="29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40"/>
      <c r="Q18" s="16"/>
    </row>
    <row r="19" spans="1:17" s="6" customFormat="1" ht="16.5" customHeight="1">
      <c r="A19" s="3"/>
      <c r="B19" s="3"/>
      <c r="C19" s="3" t="s">
        <v>106</v>
      </c>
      <c r="D19" s="3"/>
      <c r="E19" s="29"/>
      <c r="F19" s="188">
        <v>166120.7</v>
      </c>
      <c r="G19" s="188">
        <v>158779.7</v>
      </c>
      <c r="H19" s="188">
        <v>161046</v>
      </c>
      <c r="I19" s="188">
        <v>164766.4</v>
      </c>
      <c r="J19" s="188">
        <v>187998.6</v>
      </c>
      <c r="K19" s="188">
        <v>214233</v>
      </c>
      <c r="L19" s="188">
        <v>249925.1</v>
      </c>
      <c r="M19" s="188">
        <v>271875.3</v>
      </c>
      <c r="N19" s="188">
        <v>291342.6</v>
      </c>
      <c r="O19" s="188">
        <v>229707.5</v>
      </c>
      <c r="P19" s="40"/>
      <c r="Q19" s="16"/>
    </row>
    <row r="20" spans="1:17" s="6" customFormat="1" ht="6.75" customHeight="1">
      <c r="A20" s="3"/>
      <c r="B20" s="3"/>
      <c r="C20" s="3"/>
      <c r="D20" s="3"/>
      <c r="E20" s="29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40"/>
      <c r="Q20" s="16"/>
    </row>
    <row r="21" spans="1:17" s="6" customFormat="1" ht="16.5" customHeight="1">
      <c r="A21" s="216"/>
      <c r="B21" s="216"/>
      <c r="C21" s="216"/>
      <c r="D21" s="216"/>
      <c r="E21" s="216" t="s">
        <v>212</v>
      </c>
      <c r="F21" s="232">
        <v>16124.3</v>
      </c>
      <c r="G21" s="232">
        <v>13191</v>
      </c>
      <c r="H21" s="232">
        <v>14823.5</v>
      </c>
      <c r="I21" s="232">
        <v>18597.2</v>
      </c>
      <c r="J21" s="232">
        <v>23663.1</v>
      </c>
      <c r="K21" s="232">
        <v>31888.6</v>
      </c>
      <c r="L21" s="232">
        <v>39016.8</v>
      </c>
      <c r="M21" s="232">
        <v>43013.8</v>
      </c>
      <c r="N21" s="232">
        <v>50635.4</v>
      </c>
      <c r="O21" s="232">
        <v>30882.9</v>
      </c>
      <c r="P21" s="40"/>
      <c r="Q21" s="16"/>
    </row>
    <row r="22" spans="1:17" s="6" customFormat="1" ht="19.5" customHeight="1">
      <c r="A22" s="3"/>
      <c r="B22" s="3"/>
      <c r="C22" s="3"/>
      <c r="D22" s="3"/>
      <c r="E22" s="3" t="s">
        <v>213</v>
      </c>
      <c r="F22" s="188">
        <v>149996.4</v>
      </c>
      <c r="G22" s="188">
        <v>145588.8</v>
      </c>
      <c r="H22" s="188">
        <v>146222.5</v>
      </c>
      <c r="I22" s="188">
        <v>146169.2</v>
      </c>
      <c r="J22" s="188">
        <v>164335.5</v>
      </c>
      <c r="K22" s="188">
        <v>182344.4</v>
      </c>
      <c r="L22" s="188">
        <v>210908.3</v>
      </c>
      <c r="M22" s="188">
        <v>228861.5</v>
      </c>
      <c r="N22" s="188">
        <v>240707.2</v>
      </c>
      <c r="O22" s="188">
        <v>198824.6</v>
      </c>
      <c r="P22" s="40"/>
      <c r="Q22" s="16"/>
    </row>
    <row r="23" spans="1:17" s="6" customFormat="1" ht="5.25" customHeight="1">
      <c r="A23" s="3"/>
      <c r="B23" s="3"/>
      <c r="C23" s="3"/>
      <c r="D23" s="3"/>
      <c r="E23" s="3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40"/>
      <c r="Q23" s="16"/>
    </row>
    <row r="24" spans="1:17" s="6" customFormat="1" ht="16.5" customHeight="1">
      <c r="A24" s="216"/>
      <c r="B24" s="216"/>
      <c r="C24" s="216" t="s">
        <v>107</v>
      </c>
      <c r="D24" s="216"/>
      <c r="E24" s="212"/>
      <c r="F24" s="232">
        <v>174457.8</v>
      </c>
      <c r="G24" s="232">
        <v>168396.4</v>
      </c>
      <c r="H24" s="232">
        <v>168678.9</v>
      </c>
      <c r="I24" s="232">
        <v>170545.8</v>
      </c>
      <c r="J24" s="232">
        <v>196809.7</v>
      </c>
      <c r="K24" s="232">
        <v>221819.5</v>
      </c>
      <c r="L24" s="232">
        <v>256058.4</v>
      </c>
      <c r="M24" s="232">
        <v>281949</v>
      </c>
      <c r="N24" s="232">
        <v>308603.3</v>
      </c>
      <c r="O24" s="232">
        <v>234385</v>
      </c>
      <c r="P24" s="40"/>
      <c r="Q24" s="16"/>
    </row>
    <row r="25" spans="1:17" s="6" customFormat="1" ht="5.25" customHeight="1">
      <c r="A25" s="3"/>
      <c r="B25" s="3"/>
      <c r="C25" s="3"/>
      <c r="D25" s="3"/>
      <c r="E25" s="29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40"/>
      <c r="Q25" s="16"/>
    </row>
    <row r="26" spans="1:17" s="6" customFormat="1" ht="16.5" customHeight="1">
      <c r="A26" s="3"/>
      <c r="B26" s="3"/>
      <c r="C26" s="3"/>
      <c r="D26" s="3"/>
      <c r="E26" s="3" t="s">
        <v>214</v>
      </c>
      <c r="F26" s="188">
        <v>16690.5</v>
      </c>
      <c r="G26" s="188">
        <v>19752</v>
      </c>
      <c r="H26" s="188">
        <v>21178.4</v>
      </c>
      <c r="I26" s="188">
        <v>21509</v>
      </c>
      <c r="J26" s="188">
        <v>25409</v>
      </c>
      <c r="K26" s="188">
        <v>31512.9</v>
      </c>
      <c r="L26" s="188">
        <v>36901</v>
      </c>
      <c r="M26" s="188">
        <v>43054.5</v>
      </c>
      <c r="N26" s="188">
        <v>47940.7</v>
      </c>
      <c r="O26" s="188">
        <v>32828.1</v>
      </c>
      <c r="P26" s="40"/>
      <c r="Q26" s="16"/>
    </row>
    <row r="27" spans="1:17" s="6" customFormat="1" ht="15.75">
      <c r="A27" s="216"/>
      <c r="B27" s="216"/>
      <c r="C27" s="216"/>
      <c r="D27" s="216"/>
      <c r="E27" s="216" t="s">
        <v>215</v>
      </c>
      <c r="F27" s="232">
        <v>133637.3</v>
      </c>
      <c r="G27" s="232">
        <v>126148.8</v>
      </c>
      <c r="H27" s="232">
        <v>126508.1</v>
      </c>
      <c r="I27" s="232">
        <v>128831.5</v>
      </c>
      <c r="J27" s="232">
        <v>148803.7</v>
      </c>
      <c r="K27" s="232">
        <v>164091.1</v>
      </c>
      <c r="L27" s="232">
        <v>188632.5</v>
      </c>
      <c r="M27" s="232">
        <v>205295.5</v>
      </c>
      <c r="N27" s="232">
        <v>221565.4</v>
      </c>
      <c r="O27" s="232">
        <v>170911.7</v>
      </c>
      <c r="P27" s="40"/>
      <c r="Q27" s="16"/>
    </row>
    <row r="28" spans="1:17" s="6" customFormat="1" ht="16.5" customHeight="1">
      <c r="A28" s="3"/>
      <c r="B28" s="3"/>
      <c r="C28" s="3"/>
      <c r="D28" s="3"/>
      <c r="E28" s="3" t="s">
        <v>216</v>
      </c>
      <c r="F28" s="188">
        <v>24129.9</v>
      </c>
      <c r="G28" s="188">
        <v>22495.7</v>
      </c>
      <c r="H28" s="188">
        <v>20992.5</v>
      </c>
      <c r="I28" s="188">
        <v>20205.3</v>
      </c>
      <c r="J28" s="188">
        <v>22597</v>
      </c>
      <c r="K28" s="188">
        <v>26215.5</v>
      </c>
      <c r="L28" s="188">
        <v>30524.9</v>
      </c>
      <c r="M28" s="188">
        <v>33599</v>
      </c>
      <c r="N28" s="188">
        <v>39097.1</v>
      </c>
      <c r="O28" s="188">
        <v>30645.2</v>
      </c>
      <c r="P28" s="40"/>
      <c r="Q28" s="16"/>
    </row>
    <row r="29" spans="1:17" s="6" customFormat="1" ht="5.25" customHeight="1">
      <c r="A29" s="3"/>
      <c r="B29" s="3"/>
      <c r="C29" s="3"/>
      <c r="D29" s="3"/>
      <c r="E29" s="3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40"/>
      <c r="Q29" s="16"/>
    </row>
    <row r="30" spans="1:17" s="6" customFormat="1" ht="16.5" customHeight="1">
      <c r="A30" s="216"/>
      <c r="B30" s="216"/>
      <c r="C30" s="216" t="s">
        <v>105</v>
      </c>
      <c r="D30" s="216"/>
      <c r="E30" s="212"/>
      <c r="F30" s="224">
        <v>-8337.1</v>
      </c>
      <c r="G30" s="224">
        <v>-9616.7</v>
      </c>
      <c r="H30" s="224">
        <v>-7632.9</v>
      </c>
      <c r="I30" s="224">
        <v>-5779.4</v>
      </c>
      <c r="J30" s="224">
        <v>-8811.1</v>
      </c>
      <c r="K30" s="224">
        <v>-7586.6</v>
      </c>
      <c r="L30" s="224">
        <v>-6133.2</v>
      </c>
      <c r="M30" s="224">
        <v>-10073.7</v>
      </c>
      <c r="N30" s="224">
        <v>-17260.7</v>
      </c>
      <c r="O30" s="224">
        <v>-4677.5</v>
      </c>
      <c r="P30" s="40"/>
      <c r="Q30" s="16"/>
    </row>
    <row r="31" spans="1:17" s="6" customFormat="1" ht="36" customHeight="1">
      <c r="A31" s="245" t="s">
        <v>217</v>
      </c>
      <c r="B31" s="108"/>
      <c r="C31" s="108"/>
      <c r="D31" s="108"/>
      <c r="E31" s="108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40"/>
      <c r="Q31" s="16"/>
    </row>
    <row r="32" spans="1:17" s="6" customFormat="1" ht="18" customHeight="1">
      <c r="A32" s="245"/>
      <c r="B32" s="29" t="s">
        <v>218</v>
      </c>
      <c r="C32" s="108"/>
      <c r="D32" s="108"/>
      <c r="E32" s="108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40"/>
      <c r="Q32" s="16"/>
    </row>
    <row r="33" spans="1:17" s="6" customFormat="1" ht="7.5" customHeight="1">
      <c r="A33" s="245"/>
      <c r="B33" s="108"/>
      <c r="C33" s="108"/>
      <c r="D33" s="108"/>
      <c r="E33" s="108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40"/>
      <c r="Q33" s="16"/>
    </row>
    <row r="34" spans="1:17" s="6" customFormat="1" ht="17.25" customHeight="1">
      <c r="A34" s="245"/>
      <c r="B34" s="108"/>
      <c r="C34" s="29" t="s">
        <v>219</v>
      </c>
      <c r="D34" s="108"/>
      <c r="E34" s="108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40"/>
      <c r="Q34" s="16"/>
    </row>
    <row r="35" spans="1:17" s="6" customFormat="1" ht="15" customHeight="1">
      <c r="A35" s="245"/>
      <c r="B35" s="108"/>
      <c r="C35" s="29" t="s">
        <v>44</v>
      </c>
      <c r="D35" s="108"/>
      <c r="E35" s="108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40"/>
      <c r="Q35" s="16"/>
    </row>
    <row r="36" spans="1:17" s="6" customFormat="1" ht="6" customHeight="1">
      <c r="A36" s="245"/>
      <c r="B36" s="108"/>
      <c r="C36" s="108"/>
      <c r="D36" s="108"/>
      <c r="E36" s="108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40"/>
      <c r="Q36" s="16"/>
    </row>
    <row r="37" spans="1:17" s="6" customFormat="1" ht="16.5" customHeight="1">
      <c r="A37" s="3"/>
      <c r="B37" s="3"/>
      <c r="C37" s="3"/>
      <c r="D37" s="3" t="s">
        <v>220</v>
      </c>
      <c r="E37" s="29"/>
      <c r="F37" s="187"/>
      <c r="G37" s="187"/>
      <c r="H37" s="187"/>
      <c r="I37" s="187"/>
      <c r="J37" s="187" t="s">
        <v>26</v>
      </c>
      <c r="K37" s="187"/>
      <c r="L37" s="187"/>
      <c r="M37" s="187"/>
      <c r="N37" s="187"/>
      <c r="O37" s="187"/>
      <c r="P37" s="40"/>
      <c r="Q37" s="16"/>
    </row>
    <row r="38" spans="1:17" s="6" customFormat="1" ht="6" customHeight="1">
      <c r="A38" s="3"/>
      <c r="B38" s="3"/>
      <c r="C38" s="3"/>
      <c r="D38" s="3"/>
      <c r="E38" s="29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40"/>
      <c r="Q38" s="16"/>
    </row>
    <row r="39" spans="1:17" s="6" customFormat="1" ht="16.5" customHeight="1">
      <c r="A39" s="3" t="s">
        <v>26</v>
      </c>
      <c r="B39" s="3"/>
      <c r="C39" s="3"/>
      <c r="D39" s="3"/>
      <c r="E39" s="3" t="s">
        <v>221</v>
      </c>
      <c r="F39" s="181">
        <v>9.43</v>
      </c>
      <c r="G39" s="181">
        <v>8.97</v>
      </c>
      <c r="H39" s="181">
        <v>10.29</v>
      </c>
      <c r="I39" s="181">
        <v>11.2</v>
      </c>
      <c r="J39" s="181">
        <v>11.1</v>
      </c>
      <c r="K39" s="181">
        <v>10.45</v>
      </c>
      <c r="L39" s="181">
        <v>10.75</v>
      </c>
      <c r="M39" s="181">
        <v>10.8</v>
      </c>
      <c r="N39" s="181">
        <v>13.45</v>
      </c>
      <c r="O39" s="181">
        <v>12.6</v>
      </c>
      <c r="P39" s="40"/>
      <c r="Q39" s="16"/>
    </row>
    <row r="40" spans="1:17" s="6" customFormat="1" ht="20.25" customHeight="1">
      <c r="A40" s="216"/>
      <c r="B40" s="216"/>
      <c r="C40" s="216"/>
      <c r="D40" s="216"/>
      <c r="E40" s="216" t="s">
        <v>222</v>
      </c>
      <c r="F40" s="221">
        <v>9.68</v>
      </c>
      <c r="G40" s="221">
        <v>9.22</v>
      </c>
      <c r="H40" s="221">
        <v>10.57</v>
      </c>
      <c r="I40" s="221">
        <v>11.4</v>
      </c>
      <c r="J40" s="221">
        <v>11.36</v>
      </c>
      <c r="K40" s="221">
        <v>10.8</v>
      </c>
      <c r="L40" s="221">
        <v>10.9</v>
      </c>
      <c r="M40" s="221">
        <v>11.03</v>
      </c>
      <c r="N40" s="221">
        <v>13.95</v>
      </c>
      <c r="O40" s="221">
        <v>13.15</v>
      </c>
      <c r="P40" s="40"/>
      <c r="Q40" s="16"/>
    </row>
    <row r="41" spans="1:17" s="6" customFormat="1" ht="6" customHeight="1">
      <c r="A41" s="3"/>
      <c r="B41" s="3"/>
      <c r="C41" s="3"/>
      <c r="D41" s="3"/>
      <c r="E41" s="3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40"/>
      <c r="Q41" s="16"/>
    </row>
    <row r="42" spans="1:17" s="6" customFormat="1" ht="16.5" customHeight="1">
      <c r="A42" s="3"/>
      <c r="B42" s="3"/>
      <c r="C42" s="3"/>
      <c r="D42" s="3" t="s">
        <v>223</v>
      </c>
      <c r="E42" s="29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40"/>
      <c r="Q42" s="16"/>
    </row>
    <row r="43" spans="1:17" s="6" customFormat="1" ht="5.25" customHeight="1">
      <c r="A43" s="3"/>
      <c r="B43" s="3"/>
      <c r="C43" s="3"/>
      <c r="D43" s="3"/>
      <c r="E43" s="29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40"/>
      <c r="Q43" s="16"/>
    </row>
    <row r="44" spans="1:17" s="6" customFormat="1" ht="16.5" customHeight="1">
      <c r="A44" s="3"/>
      <c r="B44" s="3"/>
      <c r="C44" s="3"/>
      <c r="D44" s="3"/>
      <c r="E44" s="3" t="s">
        <v>221</v>
      </c>
      <c r="F44" s="181">
        <v>9.58</v>
      </c>
      <c r="G44" s="181">
        <v>9.12</v>
      </c>
      <c r="H44" s="181">
        <v>10.33</v>
      </c>
      <c r="I44" s="181">
        <v>11.2</v>
      </c>
      <c r="J44" s="181">
        <v>11.174</v>
      </c>
      <c r="K44" s="181">
        <v>10.6645</v>
      </c>
      <c r="L44" s="181">
        <v>10.8755</v>
      </c>
      <c r="M44" s="181">
        <v>10.918</v>
      </c>
      <c r="N44" s="181">
        <v>13.825</v>
      </c>
      <c r="O44" s="181">
        <v>13.0458</v>
      </c>
      <c r="P44" s="40"/>
      <c r="Q44" s="16"/>
    </row>
    <row r="45" spans="1:17" s="6" customFormat="1" ht="20.25" customHeight="1">
      <c r="A45" s="216"/>
      <c r="B45" s="216"/>
      <c r="C45" s="216"/>
      <c r="D45" s="216"/>
      <c r="E45" s="216" t="s">
        <v>222</v>
      </c>
      <c r="F45" s="221">
        <v>9.59</v>
      </c>
      <c r="G45" s="221">
        <v>9.13</v>
      </c>
      <c r="H45" s="221">
        <v>10.34</v>
      </c>
      <c r="I45" s="221">
        <v>11.2</v>
      </c>
      <c r="J45" s="221">
        <v>11.178</v>
      </c>
      <c r="K45" s="221">
        <v>10.665</v>
      </c>
      <c r="L45" s="221">
        <v>10.8775</v>
      </c>
      <c r="M45" s="221">
        <v>10.9195</v>
      </c>
      <c r="N45" s="221">
        <v>13.835</v>
      </c>
      <c r="O45" s="221">
        <v>13.0488</v>
      </c>
      <c r="P45" s="40"/>
      <c r="Q45" s="16"/>
    </row>
    <row r="46" spans="1:17" s="6" customFormat="1" ht="6" customHeight="1">
      <c r="A46" s="3"/>
      <c r="B46" s="3"/>
      <c r="C46" s="3"/>
      <c r="D46" s="3"/>
      <c r="E46" s="3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40"/>
      <c r="Q46" s="16"/>
    </row>
    <row r="47" spans="1:17" s="6" customFormat="1" ht="15" customHeight="1">
      <c r="A47" s="3"/>
      <c r="B47" s="3"/>
      <c r="C47" s="3"/>
      <c r="D47" s="3" t="s">
        <v>224</v>
      </c>
      <c r="E47" s="3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40"/>
      <c r="Q47" s="16"/>
    </row>
    <row r="48" spans="1:17" s="6" customFormat="1" ht="6" customHeight="1">
      <c r="A48" s="3"/>
      <c r="B48" s="3"/>
      <c r="C48" s="3"/>
      <c r="D48" s="3"/>
      <c r="E48" s="3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40"/>
      <c r="Q48" s="16"/>
    </row>
    <row r="49" spans="1:17" s="6" customFormat="1" ht="16.5" customHeight="1">
      <c r="A49" s="3"/>
      <c r="B49" s="3"/>
      <c r="C49" s="3"/>
      <c r="D49" s="3"/>
      <c r="E49" s="3" t="s">
        <v>221</v>
      </c>
      <c r="F49" s="181">
        <v>6.22</v>
      </c>
      <c r="G49" s="181">
        <v>5.72698</v>
      </c>
      <c r="H49" s="181">
        <v>6.629</v>
      </c>
      <c r="I49" s="181">
        <v>8.67581</v>
      </c>
      <c r="J49" s="181">
        <v>9.27688</v>
      </c>
      <c r="K49" s="181">
        <v>9.159</v>
      </c>
      <c r="L49" s="181">
        <v>9.1578</v>
      </c>
      <c r="M49" s="181">
        <v>10.77</v>
      </c>
      <c r="N49" s="181">
        <v>11.0476</v>
      </c>
      <c r="O49" s="181">
        <v>12.0655</v>
      </c>
      <c r="P49" s="40"/>
      <c r="Q49" s="16"/>
    </row>
    <row r="50" spans="1:17" s="6" customFormat="1" ht="19.5" customHeight="1">
      <c r="A50" s="216"/>
      <c r="B50" s="216"/>
      <c r="C50" s="216"/>
      <c r="D50" s="216"/>
      <c r="E50" s="216" t="s">
        <v>222</v>
      </c>
      <c r="F50" s="221">
        <v>6.47</v>
      </c>
      <c r="G50" s="221">
        <v>5.73011</v>
      </c>
      <c r="H50" s="221">
        <v>6.632</v>
      </c>
      <c r="I50" s="221">
        <v>8.67852</v>
      </c>
      <c r="J50" s="221">
        <v>9.2802</v>
      </c>
      <c r="K50" s="221">
        <v>9.334</v>
      </c>
      <c r="L50" s="221">
        <v>9.3914</v>
      </c>
      <c r="M50" s="221">
        <v>11.0515</v>
      </c>
      <c r="N50" s="221">
        <v>11.4593</v>
      </c>
      <c r="O50" s="221">
        <v>12.4744</v>
      </c>
      <c r="P50" s="40"/>
      <c r="Q50" s="16"/>
    </row>
    <row r="51" spans="1:17" s="6" customFormat="1" ht="9" customHeight="1">
      <c r="A51" s="3"/>
      <c r="B51" s="3"/>
      <c r="C51" s="3"/>
      <c r="D51" s="3"/>
      <c r="E51" s="3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40"/>
      <c r="Q51" s="16"/>
    </row>
    <row r="52" spans="1:17" s="6" customFormat="1" ht="19.5" customHeight="1">
      <c r="A52" s="3"/>
      <c r="B52" s="3"/>
      <c r="C52" s="3" t="s">
        <v>225</v>
      </c>
      <c r="D52" s="3"/>
      <c r="E52" s="3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40"/>
      <c r="Q52" s="16"/>
    </row>
    <row r="53" spans="1:17" s="6" customFormat="1" ht="6" customHeight="1">
      <c r="A53" s="3"/>
      <c r="B53" s="3"/>
      <c r="C53" s="3"/>
      <c r="D53" s="3"/>
      <c r="E53" s="3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40"/>
      <c r="Q53" s="16"/>
    </row>
    <row r="54" spans="1:17" s="6" customFormat="1" ht="16.5" customHeight="1">
      <c r="A54" s="3"/>
      <c r="B54" s="3"/>
      <c r="C54" s="3"/>
      <c r="D54" s="3" t="s">
        <v>226</v>
      </c>
      <c r="E54" s="29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40"/>
      <c r="Q54" s="16"/>
    </row>
    <row r="55" spans="1:17" s="6" customFormat="1" ht="15" customHeight="1">
      <c r="A55" s="3"/>
      <c r="B55" s="3"/>
      <c r="C55" s="3"/>
      <c r="D55" s="3" t="s">
        <v>45</v>
      </c>
      <c r="E55" s="29"/>
      <c r="F55" s="181">
        <v>14.3397</v>
      </c>
      <c r="G55" s="181">
        <v>13.3352</v>
      </c>
      <c r="H55" s="181">
        <v>16.7227</v>
      </c>
      <c r="I55" s="181">
        <v>20.055</v>
      </c>
      <c r="J55" s="181">
        <v>21.401</v>
      </c>
      <c r="K55" s="181">
        <v>18.3114</v>
      </c>
      <c r="L55" s="181">
        <v>21.3821</v>
      </c>
      <c r="M55" s="181">
        <v>21.9172</v>
      </c>
      <c r="N55" s="181">
        <v>20.16</v>
      </c>
      <c r="O55" s="181">
        <v>21.1502</v>
      </c>
      <c r="P55" s="40"/>
      <c r="Q55" s="16"/>
    </row>
    <row r="56" spans="1:17" s="6" customFormat="1" ht="6" customHeight="1">
      <c r="A56" s="3"/>
      <c r="B56" s="3"/>
      <c r="C56" s="3"/>
      <c r="D56" s="3"/>
      <c r="E56" s="29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40"/>
      <c r="Q56" s="16"/>
    </row>
    <row r="57" spans="1:20" s="18" customFormat="1" ht="17.25" customHeight="1">
      <c r="A57" s="3"/>
      <c r="B57" s="3"/>
      <c r="C57" s="3"/>
      <c r="D57" s="3" t="s">
        <v>227</v>
      </c>
      <c r="E57" s="3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T57" s="33"/>
    </row>
    <row r="58" spans="1:20" s="18" customFormat="1" ht="15" customHeight="1">
      <c r="A58" s="216"/>
      <c r="B58" s="216"/>
      <c r="C58" s="216"/>
      <c r="D58" s="216" t="s">
        <v>46</v>
      </c>
      <c r="E58" s="216"/>
      <c r="F58" s="222">
        <v>8.939</v>
      </c>
      <c r="G58" s="222">
        <v>8.1618</v>
      </c>
      <c r="H58" s="222">
        <v>10.8757</v>
      </c>
      <c r="I58" s="222">
        <v>14.1634</v>
      </c>
      <c r="J58" s="222">
        <v>14.9613</v>
      </c>
      <c r="K58" s="222">
        <v>12.5454</v>
      </c>
      <c r="L58" s="222">
        <v>14.3351</v>
      </c>
      <c r="M58" s="222">
        <v>16.0998</v>
      </c>
      <c r="N58" s="222">
        <v>19.7211</v>
      </c>
      <c r="O58" s="222">
        <v>18.8615</v>
      </c>
      <c r="T58" s="33"/>
    </row>
    <row r="59" spans="1:20" s="18" customFormat="1" ht="6" customHeight="1">
      <c r="A59" s="3"/>
      <c r="B59" s="3"/>
      <c r="C59" s="3"/>
      <c r="D59" s="3"/>
      <c r="E59" s="3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T59" s="33"/>
    </row>
    <row r="60" spans="1:20" s="18" customFormat="1" ht="15.75">
      <c r="A60" s="3"/>
      <c r="B60" s="3"/>
      <c r="C60" s="3"/>
      <c r="D60" s="3" t="s">
        <v>228</v>
      </c>
      <c r="E60" s="29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T60" s="33"/>
    </row>
    <row r="61" spans="1:20" s="18" customFormat="1" ht="15" customHeight="1">
      <c r="A61" s="3"/>
      <c r="B61" s="3"/>
      <c r="C61" s="3"/>
      <c r="D61" s="3" t="s">
        <v>47</v>
      </c>
      <c r="E61" s="29"/>
      <c r="F61" s="184">
        <v>0.0837</v>
      </c>
      <c r="G61" s="184">
        <v>0.07</v>
      </c>
      <c r="H61" s="184">
        <v>0.0876</v>
      </c>
      <c r="I61" s="184">
        <v>0.1051</v>
      </c>
      <c r="J61" s="184">
        <v>0.1074</v>
      </c>
      <c r="K61" s="184">
        <v>0.0901</v>
      </c>
      <c r="L61" s="184">
        <v>0.0921</v>
      </c>
      <c r="M61" s="184">
        <v>0.0992</v>
      </c>
      <c r="N61" s="184">
        <v>0.1549</v>
      </c>
      <c r="O61" s="184">
        <v>0.1426</v>
      </c>
      <c r="T61" s="33"/>
    </row>
    <row r="62" spans="1:20" s="18" customFormat="1" ht="11.25" customHeight="1">
      <c r="A62" s="3"/>
      <c r="B62" s="3"/>
      <c r="C62" s="3"/>
      <c r="D62" s="3"/>
      <c r="E62" s="29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T62" s="33"/>
    </row>
    <row r="63" spans="1:20" s="18" customFormat="1" ht="17.25" customHeight="1">
      <c r="A63" s="3"/>
      <c r="B63" s="3" t="s">
        <v>229</v>
      </c>
      <c r="C63" s="29"/>
      <c r="D63" s="29"/>
      <c r="E63" s="29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T63" s="33"/>
    </row>
    <row r="64" spans="1:20" s="18" customFormat="1" ht="8.25" customHeight="1">
      <c r="A64" s="3"/>
      <c r="B64" s="3"/>
      <c r="C64" s="29"/>
      <c r="D64" s="29"/>
      <c r="E64" s="29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T64" s="33"/>
    </row>
    <row r="65" spans="1:20" s="18" customFormat="1" ht="15.75">
      <c r="A65" s="3"/>
      <c r="B65" s="3"/>
      <c r="C65" s="29" t="s">
        <v>230</v>
      </c>
      <c r="D65" s="29"/>
      <c r="E65" s="29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T65" s="33"/>
    </row>
    <row r="66" spans="1:20" s="18" customFormat="1" ht="9" customHeight="1">
      <c r="A66" s="3"/>
      <c r="B66" s="3"/>
      <c r="C66" s="29"/>
      <c r="D66" s="29"/>
      <c r="E66" s="29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T66" s="33"/>
    </row>
    <row r="67" spans="1:20" s="18" customFormat="1" ht="15" customHeight="1">
      <c r="A67" s="3"/>
      <c r="B67" s="3"/>
      <c r="C67" s="3"/>
      <c r="D67" s="3" t="s">
        <v>128</v>
      </c>
      <c r="E67" s="29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T67" s="33"/>
    </row>
    <row r="68" spans="1:20" s="18" customFormat="1" ht="5.25" customHeight="1">
      <c r="A68" s="3"/>
      <c r="B68" s="3"/>
      <c r="C68" s="3"/>
      <c r="D68" s="3"/>
      <c r="E68" s="29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T68" s="33"/>
    </row>
    <row r="69" spans="1:20" s="18" customFormat="1" ht="16.5" customHeight="1">
      <c r="A69" s="3"/>
      <c r="B69" s="3"/>
      <c r="C69" s="3"/>
      <c r="D69" s="3"/>
      <c r="E69" s="3" t="s">
        <v>231</v>
      </c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T69" s="33"/>
    </row>
    <row r="70" spans="1:20" s="18" customFormat="1" ht="15.75">
      <c r="A70" s="216"/>
      <c r="B70" s="216"/>
      <c r="C70" s="216"/>
      <c r="D70" s="216"/>
      <c r="E70" s="216" t="s">
        <v>39</v>
      </c>
      <c r="F70" s="222">
        <v>2659</v>
      </c>
      <c r="G70" s="222">
        <v>2640</v>
      </c>
      <c r="H70" s="222">
        <v>3540</v>
      </c>
      <c r="I70" s="222">
        <v>4650</v>
      </c>
      <c r="J70" s="222">
        <v>5160</v>
      </c>
      <c r="K70" s="222">
        <v>5640</v>
      </c>
      <c r="L70" s="222">
        <v>7050</v>
      </c>
      <c r="M70" s="222">
        <v>9000</v>
      </c>
      <c r="N70" s="222">
        <v>11400</v>
      </c>
      <c r="O70" s="222">
        <v>13476.8</v>
      </c>
      <c r="T70" s="33"/>
    </row>
    <row r="71" spans="1:20" s="18" customFormat="1" ht="19.5" customHeight="1">
      <c r="A71" s="3"/>
      <c r="B71" s="3"/>
      <c r="C71" s="3"/>
      <c r="D71" s="3"/>
      <c r="E71" s="3" t="s">
        <v>232</v>
      </c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T71" s="33"/>
    </row>
    <row r="72" spans="1:20" s="18" customFormat="1" ht="15.75">
      <c r="A72" s="3"/>
      <c r="B72" s="3"/>
      <c r="C72" s="3"/>
      <c r="D72" s="3"/>
      <c r="E72" s="3" t="s">
        <v>48</v>
      </c>
      <c r="F72" s="184">
        <v>273.9</v>
      </c>
      <c r="G72" s="184">
        <v>277.2</v>
      </c>
      <c r="H72" s="184">
        <v>346.8</v>
      </c>
      <c r="I72" s="184">
        <v>416.1</v>
      </c>
      <c r="J72" s="184">
        <v>437.9</v>
      </c>
      <c r="K72" s="184">
        <v>517</v>
      </c>
      <c r="L72" s="184">
        <v>633.5</v>
      </c>
      <c r="M72" s="184">
        <v>837</v>
      </c>
      <c r="N72" s="184">
        <v>872.45</v>
      </c>
      <c r="O72" s="184">
        <v>1194.3</v>
      </c>
      <c r="T72" s="33"/>
    </row>
    <row r="73" spans="1:20" s="18" customFormat="1" ht="19.5" customHeight="1">
      <c r="A73" s="3"/>
      <c r="B73" s="3"/>
      <c r="C73" s="3"/>
      <c r="D73" s="3"/>
      <c r="E73" s="3" t="s">
        <v>233</v>
      </c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T73" s="33"/>
    </row>
    <row r="74" spans="1:20" s="18" customFormat="1" ht="15.75">
      <c r="A74" s="216"/>
      <c r="B74" s="216"/>
      <c r="C74" s="216"/>
      <c r="D74" s="216"/>
      <c r="E74" s="216" t="s">
        <v>48</v>
      </c>
      <c r="F74" s="222">
        <v>272.8</v>
      </c>
      <c r="G74" s="222">
        <v>277.1</v>
      </c>
      <c r="H74" s="222">
        <v>343.9</v>
      </c>
      <c r="I74" s="222">
        <v>415.95</v>
      </c>
      <c r="J74" s="222">
        <v>437.75</v>
      </c>
      <c r="K74" s="222">
        <v>516.4</v>
      </c>
      <c r="L74" s="222">
        <v>628.55</v>
      </c>
      <c r="M74" s="222">
        <v>828.6</v>
      </c>
      <c r="N74" s="222">
        <v>875.2</v>
      </c>
      <c r="O74" s="222">
        <v>1090</v>
      </c>
      <c r="T74" s="33"/>
    </row>
    <row r="75" spans="1:20" s="18" customFormat="1" ht="19.5" customHeight="1">
      <c r="A75" s="3"/>
      <c r="B75" s="3"/>
      <c r="C75" s="3"/>
      <c r="D75" s="3"/>
      <c r="E75" s="3" t="s">
        <v>234</v>
      </c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T75" s="33"/>
    </row>
    <row r="76" spans="1:20" s="18" customFormat="1" ht="15.75">
      <c r="A76" s="3"/>
      <c r="B76" s="3"/>
      <c r="C76" s="3"/>
      <c r="D76" s="3"/>
      <c r="E76" s="3" t="s">
        <v>39</v>
      </c>
      <c r="F76" s="184">
        <v>3200</v>
      </c>
      <c r="G76" s="184">
        <v>3400</v>
      </c>
      <c r="H76" s="184">
        <v>4600</v>
      </c>
      <c r="I76" s="184">
        <v>5850</v>
      </c>
      <c r="J76" s="184">
        <v>6150</v>
      </c>
      <c r="K76" s="184">
        <v>6900</v>
      </c>
      <c r="L76" s="184">
        <v>8350</v>
      </c>
      <c r="M76" s="184">
        <v>11100</v>
      </c>
      <c r="N76" s="184">
        <v>14500</v>
      </c>
      <c r="O76" s="184">
        <v>17826.69</v>
      </c>
      <c r="T76" s="33"/>
    </row>
    <row r="77" spans="1:20" s="18" customFormat="1" ht="8.25" customHeight="1">
      <c r="A77" s="3"/>
      <c r="B77" s="3"/>
      <c r="C77" s="3"/>
      <c r="D77" s="3"/>
      <c r="E77" s="3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T77" s="33"/>
    </row>
    <row r="78" spans="1:20" s="18" customFormat="1" ht="13.5" customHeight="1">
      <c r="A78" s="3"/>
      <c r="B78" s="3"/>
      <c r="C78" s="3"/>
      <c r="D78" s="3" t="s">
        <v>129</v>
      </c>
      <c r="E78" s="29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T78" s="33"/>
    </row>
    <row r="79" spans="1:20" s="18" customFormat="1" ht="6" customHeight="1">
      <c r="A79" s="3"/>
      <c r="B79" s="3"/>
      <c r="C79" s="3"/>
      <c r="D79" s="3"/>
      <c r="E79" s="29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T79" s="33"/>
    </row>
    <row r="80" spans="1:20" s="18" customFormat="1" ht="16.5" customHeight="1">
      <c r="A80" s="3"/>
      <c r="B80" s="3"/>
      <c r="C80" s="3"/>
      <c r="D80" s="3"/>
      <c r="E80" s="3" t="s">
        <v>231</v>
      </c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T80" s="33"/>
    </row>
    <row r="81" spans="1:20" s="18" customFormat="1" ht="15.75">
      <c r="A81" s="216"/>
      <c r="B81" s="216"/>
      <c r="C81" s="216"/>
      <c r="D81" s="216"/>
      <c r="E81" s="216" t="s">
        <v>39</v>
      </c>
      <c r="F81" s="222">
        <v>52</v>
      </c>
      <c r="G81" s="222">
        <v>55</v>
      </c>
      <c r="H81" s="222">
        <v>65</v>
      </c>
      <c r="I81" s="222">
        <v>81</v>
      </c>
      <c r="J81" s="222">
        <v>100</v>
      </c>
      <c r="K81" s="222">
        <v>110</v>
      </c>
      <c r="L81" s="222">
        <v>160</v>
      </c>
      <c r="M81" s="222">
        <v>180</v>
      </c>
      <c r="N81" s="222">
        <v>170</v>
      </c>
      <c r="O81" s="222">
        <v>266.5</v>
      </c>
      <c r="T81" s="33"/>
    </row>
    <row r="82" spans="1:20" s="18" customFormat="1" ht="18" customHeight="1">
      <c r="A82" s="3"/>
      <c r="B82" s="3"/>
      <c r="C82" s="3"/>
      <c r="D82" s="3"/>
      <c r="E82" s="3" t="s">
        <v>235</v>
      </c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T82" s="33"/>
    </row>
    <row r="83" spans="1:20" s="18" customFormat="1" ht="15.75">
      <c r="A83" s="3"/>
      <c r="B83" s="3"/>
      <c r="C83" s="3"/>
      <c r="D83" s="3"/>
      <c r="E83" s="3" t="s">
        <v>48</v>
      </c>
      <c r="F83" s="184">
        <v>4.6</v>
      </c>
      <c r="G83" s="184">
        <v>4.54</v>
      </c>
      <c r="H83" s="184">
        <v>4.67</v>
      </c>
      <c r="I83" s="184">
        <v>5.91</v>
      </c>
      <c r="J83" s="184">
        <v>6.81</v>
      </c>
      <c r="K83" s="184">
        <v>8.59</v>
      </c>
      <c r="L83" s="184">
        <v>12.83</v>
      </c>
      <c r="M83" s="184">
        <v>14.82</v>
      </c>
      <c r="N83" s="184">
        <v>11.11</v>
      </c>
      <c r="O83" s="184">
        <v>16.88</v>
      </c>
      <c r="T83" s="33"/>
    </row>
    <row r="84" spans="1:20" s="18" customFormat="1" ht="20.25" customHeight="1">
      <c r="A84" s="3"/>
      <c r="B84" s="3"/>
      <c r="C84" s="3"/>
      <c r="D84" s="3"/>
      <c r="E84" s="3" t="s">
        <v>236</v>
      </c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T84" s="33"/>
    </row>
    <row r="85" spans="1:20" s="18" customFormat="1" ht="15.75">
      <c r="A85" s="216"/>
      <c r="B85" s="216"/>
      <c r="C85" s="216"/>
      <c r="D85" s="216"/>
      <c r="E85" s="216" t="s">
        <v>48</v>
      </c>
      <c r="F85" s="222">
        <v>4.6</v>
      </c>
      <c r="G85" s="222">
        <v>4.54</v>
      </c>
      <c r="H85" s="222">
        <v>4.67</v>
      </c>
      <c r="I85" s="222">
        <v>5.91</v>
      </c>
      <c r="J85" s="222">
        <v>6.84</v>
      </c>
      <c r="K85" s="222">
        <v>8.85</v>
      </c>
      <c r="L85" s="222">
        <v>12.87</v>
      </c>
      <c r="M85" s="222">
        <v>14.68</v>
      </c>
      <c r="N85" s="222">
        <v>11</v>
      </c>
      <c r="O85" s="222">
        <v>16.86</v>
      </c>
      <c r="T85" s="33"/>
    </row>
    <row r="86" spans="1:20" s="18" customFormat="1" ht="7.5" customHeight="1">
      <c r="A86" s="3"/>
      <c r="B86" s="3"/>
      <c r="C86" s="3"/>
      <c r="D86" s="3"/>
      <c r="E86" s="3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T86" s="33"/>
    </row>
    <row r="87" spans="1:20" s="18" customFormat="1" ht="16.5" customHeight="1">
      <c r="A87" s="3"/>
      <c r="B87" s="3"/>
      <c r="C87" s="3" t="s">
        <v>237</v>
      </c>
      <c r="D87" s="3"/>
      <c r="E87" s="3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T87" s="33"/>
    </row>
    <row r="88" spans="1:20" s="18" customFormat="1" ht="15.75">
      <c r="A88" s="3"/>
      <c r="B88" s="3"/>
      <c r="C88" s="3" t="s">
        <v>57</v>
      </c>
      <c r="D88" s="3"/>
      <c r="E88" s="3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T88" s="33"/>
    </row>
    <row r="89" spans="1:20" s="18" customFormat="1" ht="6" customHeight="1">
      <c r="A89" s="3"/>
      <c r="B89" s="3"/>
      <c r="C89" s="3"/>
      <c r="D89" s="3"/>
      <c r="E89" s="3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T89" s="33"/>
    </row>
    <row r="90" spans="1:20" s="18" customFormat="1" ht="16.5" customHeight="1">
      <c r="A90" s="3"/>
      <c r="B90" s="3"/>
      <c r="C90" s="3"/>
      <c r="D90" s="3" t="s">
        <v>238</v>
      </c>
      <c r="E90" s="3"/>
      <c r="F90" s="184">
        <v>16.15</v>
      </c>
      <c r="G90" s="184">
        <v>14.69</v>
      </c>
      <c r="H90" s="184">
        <v>25.91</v>
      </c>
      <c r="I90" s="184">
        <v>24.6</v>
      </c>
      <c r="J90" s="184">
        <v>26.98</v>
      </c>
      <c r="K90" s="184">
        <v>44</v>
      </c>
      <c r="L90" s="184">
        <v>46.51</v>
      </c>
      <c r="M90" s="184">
        <v>80.62</v>
      </c>
      <c r="N90" s="184">
        <v>28.45</v>
      </c>
      <c r="O90" s="184">
        <v>71.43</v>
      </c>
      <c r="T90" s="33"/>
    </row>
    <row r="91" spans="1:20" s="18" customFormat="1" ht="19.5" customHeight="1">
      <c r="A91" s="216"/>
      <c r="B91" s="216"/>
      <c r="C91" s="216"/>
      <c r="D91" s="216" t="s">
        <v>239</v>
      </c>
      <c r="E91" s="216"/>
      <c r="F91" s="222">
        <v>22.66</v>
      </c>
      <c r="G91" s="222">
        <v>18.21</v>
      </c>
      <c r="H91" s="222">
        <v>30.07</v>
      </c>
      <c r="I91" s="222">
        <v>30.38</v>
      </c>
      <c r="J91" s="222">
        <v>34.9</v>
      </c>
      <c r="K91" s="222">
        <v>53.8</v>
      </c>
      <c r="L91" s="222">
        <v>54.76</v>
      </c>
      <c r="M91" s="222">
        <v>90.99</v>
      </c>
      <c r="N91" s="222">
        <v>34.03</v>
      </c>
      <c r="O91" s="222">
        <v>77.01</v>
      </c>
      <c r="T91" s="33"/>
    </row>
    <row r="92" spans="1:20" s="18" customFormat="1" ht="19.5" customHeight="1">
      <c r="A92" s="3"/>
      <c r="B92" s="3"/>
      <c r="C92" s="3"/>
      <c r="D92" s="3" t="s">
        <v>240</v>
      </c>
      <c r="E92" s="3"/>
      <c r="F92" s="184">
        <v>24.05</v>
      </c>
      <c r="G92" s="184">
        <v>19.5</v>
      </c>
      <c r="H92" s="184">
        <v>31.17</v>
      </c>
      <c r="I92" s="184">
        <v>31.55</v>
      </c>
      <c r="J92" s="184">
        <v>40.77</v>
      </c>
      <c r="K92" s="184">
        <v>57.33</v>
      </c>
      <c r="L92" s="184">
        <v>59.34</v>
      </c>
      <c r="M92" s="184">
        <v>96.53</v>
      </c>
      <c r="N92" s="184">
        <v>39.67</v>
      </c>
      <c r="O92" s="184">
        <v>79.14</v>
      </c>
      <c r="T92" s="33"/>
    </row>
    <row r="93" spans="1:20" s="18" customFormat="1" ht="16.5" customHeight="1">
      <c r="A93" s="216"/>
      <c r="B93" s="216"/>
      <c r="C93" s="216"/>
      <c r="D93" s="216" t="s">
        <v>241</v>
      </c>
      <c r="E93" s="216"/>
      <c r="F93" s="222">
        <v>18.98</v>
      </c>
      <c r="G93" s="222">
        <v>16.39</v>
      </c>
      <c r="H93" s="222">
        <v>27.78</v>
      </c>
      <c r="I93" s="222">
        <v>27.1</v>
      </c>
      <c r="J93" s="222">
        <v>31.53</v>
      </c>
      <c r="K93" s="222">
        <v>48.65</v>
      </c>
      <c r="L93" s="222">
        <v>50.85</v>
      </c>
      <c r="M93" s="222">
        <v>82.44</v>
      </c>
      <c r="N93" s="222">
        <v>30.38</v>
      </c>
      <c r="O93" s="222">
        <v>73.12</v>
      </c>
      <c r="T93" s="33"/>
    </row>
    <row r="94" spans="1:20" s="18" customFormat="1" ht="9.75" customHeight="1">
      <c r="A94" s="3"/>
      <c r="B94" s="3"/>
      <c r="C94" s="3"/>
      <c r="D94" s="3"/>
      <c r="E94" s="3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T94" s="33"/>
    </row>
    <row r="95" spans="1:20" s="18" customFormat="1" ht="16.5" customHeight="1">
      <c r="A95" s="3"/>
      <c r="C95" s="3" t="s">
        <v>369</v>
      </c>
      <c r="D95" s="3"/>
      <c r="E95" s="3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T95" s="33"/>
    </row>
    <row r="96" spans="1:20" s="18" customFormat="1" ht="15.75">
      <c r="A96" s="3"/>
      <c r="C96" s="3" t="s">
        <v>58</v>
      </c>
      <c r="D96" s="3"/>
      <c r="E96" s="3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T96" s="33"/>
    </row>
    <row r="97" spans="1:20" s="18" customFormat="1" ht="6" customHeight="1">
      <c r="A97" s="3"/>
      <c r="C97" s="3"/>
      <c r="D97" s="3"/>
      <c r="E97" s="3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T97" s="33"/>
    </row>
    <row r="98" spans="1:20" s="18" customFormat="1" ht="16.5" customHeight="1">
      <c r="A98" s="3"/>
      <c r="B98" s="3"/>
      <c r="D98" s="3" t="s">
        <v>242</v>
      </c>
      <c r="E98" s="3"/>
      <c r="F98" s="181">
        <v>4600</v>
      </c>
      <c r="G98" s="181">
        <v>4290</v>
      </c>
      <c r="H98" s="181">
        <v>4460</v>
      </c>
      <c r="I98" s="181">
        <v>3450</v>
      </c>
      <c r="J98" s="181">
        <v>8170</v>
      </c>
      <c r="K98" s="181">
        <v>8240</v>
      </c>
      <c r="L98" s="181">
        <v>9940</v>
      </c>
      <c r="M98" s="181">
        <v>9413.09</v>
      </c>
      <c r="N98" s="181">
        <v>9910</v>
      </c>
      <c r="O98" s="184">
        <v>9051.73</v>
      </c>
      <c r="T98" s="33"/>
    </row>
    <row r="99" spans="1:20" s="18" customFormat="1" ht="19.5" customHeight="1">
      <c r="A99" s="216"/>
      <c r="B99" s="216"/>
      <c r="C99" s="223"/>
      <c r="D99" s="216" t="s">
        <v>243</v>
      </c>
      <c r="E99" s="216"/>
      <c r="F99" s="221">
        <v>1420</v>
      </c>
      <c r="G99" s="221">
        <v>1556.66</v>
      </c>
      <c r="H99" s="221">
        <v>1660</v>
      </c>
      <c r="I99" s="221">
        <v>1650</v>
      </c>
      <c r="J99" s="221">
        <v>1650</v>
      </c>
      <c r="K99" s="221">
        <v>1420</v>
      </c>
      <c r="L99" s="221">
        <v>1520</v>
      </c>
      <c r="M99" s="221">
        <v>1557.39</v>
      </c>
      <c r="N99" s="221">
        <v>1317.39</v>
      </c>
      <c r="O99" s="222">
        <v>1640.87</v>
      </c>
      <c r="T99" s="33"/>
    </row>
    <row r="100" spans="1:20" s="18" customFormat="1" ht="15.75">
      <c r="A100" s="3"/>
      <c r="B100" s="3"/>
      <c r="D100" s="3"/>
      <c r="E100" s="3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T100" s="33"/>
    </row>
    <row r="101" spans="1:15" ht="24" customHeight="1">
      <c r="A101" s="44" t="s">
        <v>34</v>
      </c>
      <c r="B101" s="61"/>
      <c r="C101" s="61"/>
      <c r="D101" s="61"/>
      <c r="E101" s="61"/>
      <c r="F101" s="115"/>
      <c r="G101" s="115"/>
      <c r="H101" s="115"/>
      <c r="I101" s="116"/>
      <c r="J101" s="116"/>
      <c r="K101" s="116"/>
      <c r="L101" s="116"/>
      <c r="M101" s="116"/>
      <c r="N101" s="116"/>
      <c r="O101" s="116"/>
    </row>
    <row r="102" ht="6" customHeight="1">
      <c r="A102" s="44"/>
    </row>
    <row r="103" spans="1:15" ht="18.75">
      <c r="A103" s="440"/>
      <c r="B103" s="440"/>
      <c r="C103" s="440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</row>
  </sheetData>
  <sheetProtection/>
  <mergeCells count="12">
    <mergeCell ref="M4:M5"/>
    <mergeCell ref="N4:N5"/>
    <mergeCell ref="A103:O103"/>
    <mergeCell ref="A4:E5"/>
    <mergeCell ref="F4:F5"/>
    <mergeCell ref="O4:O5"/>
    <mergeCell ref="G4:G5"/>
    <mergeCell ref="H4:H5"/>
    <mergeCell ref="I4:I5"/>
    <mergeCell ref="J4:J5"/>
    <mergeCell ref="K4:K5"/>
    <mergeCell ref="L4:L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&amp;C&amp;"Gill Sans,Normal"&amp;22 &amp;R&amp;"Gill Sans,Normal"&amp;24 18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U130"/>
  <sheetViews>
    <sheetView showGridLines="0" view="pageBreakPreview" zoomScale="60" zoomScaleNormal="60" zoomScalePageLayoutView="0" workbookViewId="0" topLeftCell="A37">
      <selection activeCell="I90" sqref="I90"/>
    </sheetView>
  </sheetViews>
  <sheetFormatPr defaultColWidth="9.77734375" defaultRowHeight="15.75"/>
  <cols>
    <col min="1" max="4" width="2.77734375" style="1" customWidth="1"/>
    <col min="5" max="5" width="40.3359375" style="1" customWidth="1"/>
    <col min="6" max="15" width="14.21484375" style="1" customWidth="1"/>
    <col min="16" max="16384" width="9.77734375" style="1" customWidth="1"/>
  </cols>
  <sheetData>
    <row r="1" spans="1:15" ht="21" customHeight="1">
      <c r="A1" s="267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55" t="s">
        <v>171</v>
      </c>
    </row>
    <row r="2" spans="1:15" ht="21" customHeight="1">
      <c r="A2" s="244" t="s">
        <v>146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21" ht="15" customHeight="1">
      <c r="A3" s="118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2"/>
      <c r="Q3" s="2"/>
      <c r="R3" s="2"/>
      <c r="S3" s="2"/>
      <c r="T3" s="2"/>
      <c r="U3" s="2"/>
    </row>
    <row r="4" spans="1:21" ht="24.75" customHeight="1">
      <c r="A4" s="430" t="s">
        <v>79</v>
      </c>
      <c r="B4" s="435"/>
      <c r="C4" s="435"/>
      <c r="D4" s="435"/>
      <c r="E4" s="435"/>
      <c r="F4" s="445">
        <v>2000</v>
      </c>
      <c r="G4" s="445">
        <v>2001</v>
      </c>
      <c r="H4" s="445">
        <v>2002</v>
      </c>
      <c r="I4" s="445">
        <v>2003</v>
      </c>
      <c r="J4" s="445">
        <v>2004</v>
      </c>
      <c r="K4" s="445">
        <v>2005</v>
      </c>
      <c r="L4" s="437">
        <v>2006</v>
      </c>
      <c r="M4" s="437">
        <v>2007</v>
      </c>
      <c r="N4" s="437">
        <v>2008</v>
      </c>
      <c r="O4" s="437" t="s">
        <v>145</v>
      </c>
      <c r="P4" s="2"/>
      <c r="Q4" s="2"/>
      <c r="R4" s="2"/>
      <c r="S4" s="2"/>
      <c r="T4" s="2"/>
      <c r="U4" s="2"/>
    </row>
    <row r="5" spans="1:21" ht="24.75" customHeight="1">
      <c r="A5" s="436"/>
      <c r="B5" s="436"/>
      <c r="C5" s="436"/>
      <c r="D5" s="436"/>
      <c r="E5" s="436"/>
      <c r="F5" s="446"/>
      <c r="G5" s="446"/>
      <c r="H5" s="446"/>
      <c r="I5" s="446"/>
      <c r="J5" s="448"/>
      <c r="K5" s="448"/>
      <c r="L5" s="429"/>
      <c r="M5" s="429"/>
      <c r="N5" s="429"/>
      <c r="O5" s="429"/>
      <c r="P5" s="2"/>
      <c r="Q5" s="2"/>
      <c r="R5" s="2"/>
      <c r="S5" s="2"/>
      <c r="T5" s="2"/>
      <c r="U5" s="2"/>
    </row>
    <row r="6" spans="1:21" ht="15.75">
      <c r="A6" s="2"/>
      <c r="B6" s="2"/>
      <c r="C6" s="2"/>
      <c r="D6" s="2"/>
      <c r="E6" s="2"/>
      <c r="F6" s="76"/>
      <c r="G6" s="76"/>
      <c r="H6" s="7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0" s="18" customFormat="1" ht="16.5" customHeight="1">
      <c r="A7" s="3"/>
      <c r="B7" s="3"/>
      <c r="C7" s="3" t="s">
        <v>244</v>
      </c>
      <c r="D7" s="3"/>
      <c r="E7" s="3"/>
      <c r="F7" s="114"/>
      <c r="G7" s="114"/>
      <c r="H7" s="114"/>
      <c r="I7" s="114"/>
      <c r="J7" s="114"/>
      <c r="K7" s="114"/>
      <c r="L7" s="114"/>
      <c r="M7" s="114"/>
      <c r="N7" s="114"/>
      <c r="O7" s="114"/>
      <c r="T7" s="33"/>
    </row>
    <row r="8" spans="1:20" s="18" customFormat="1" ht="15.75">
      <c r="A8" s="3"/>
      <c r="B8" s="3"/>
      <c r="C8" s="3" t="s">
        <v>59</v>
      </c>
      <c r="D8" s="3"/>
      <c r="E8" s="3"/>
      <c r="F8" s="114"/>
      <c r="G8" s="114"/>
      <c r="H8" s="114"/>
      <c r="I8" s="114"/>
      <c r="J8" s="114"/>
      <c r="K8" s="114"/>
      <c r="L8" s="114"/>
      <c r="M8" s="114"/>
      <c r="N8" s="114"/>
      <c r="O8" s="114"/>
      <c r="T8" s="33"/>
    </row>
    <row r="9" spans="1:20" s="18" customFormat="1" ht="6" customHeight="1">
      <c r="A9" s="3"/>
      <c r="B9" s="3"/>
      <c r="D9" s="3"/>
      <c r="E9" s="3"/>
      <c r="F9" s="114"/>
      <c r="G9" s="114"/>
      <c r="H9" s="114"/>
      <c r="I9" s="114"/>
      <c r="J9" s="114"/>
      <c r="K9" s="114"/>
      <c r="L9" s="114"/>
      <c r="M9" s="114"/>
      <c r="N9" s="114"/>
      <c r="O9" s="114"/>
      <c r="T9" s="33"/>
    </row>
    <row r="10" spans="1:20" s="18" customFormat="1" ht="16.5" customHeight="1">
      <c r="A10" s="216"/>
      <c r="B10" s="216"/>
      <c r="C10" s="216"/>
      <c r="D10" s="216" t="s">
        <v>245</v>
      </c>
      <c r="E10" s="216"/>
      <c r="F10" s="233">
        <v>1.263215859030837</v>
      </c>
      <c r="G10" s="233">
        <v>1.07</v>
      </c>
      <c r="H10" s="233">
        <v>1.2136563876651982</v>
      </c>
      <c r="I10" s="233">
        <v>1.2</v>
      </c>
      <c r="J10" s="233">
        <v>2.34</v>
      </c>
      <c r="K10" s="233">
        <v>2.4890319</v>
      </c>
      <c r="L10" s="233">
        <v>2.81</v>
      </c>
      <c r="M10" s="233">
        <v>2.91</v>
      </c>
      <c r="N10" s="233">
        <v>2.37</v>
      </c>
      <c r="O10" s="233">
        <v>3.27</v>
      </c>
      <c r="T10" s="33"/>
    </row>
    <row r="11" spans="1:20" s="18" customFormat="1" ht="19.5" customHeight="1">
      <c r="A11" s="3"/>
      <c r="B11" s="3"/>
      <c r="C11" s="3"/>
      <c r="D11" s="3" t="s">
        <v>246</v>
      </c>
      <c r="E11" s="3"/>
      <c r="F11" s="163">
        <v>0.23348017621145373</v>
      </c>
      <c r="G11" s="163">
        <v>0.17533039647577092</v>
      </c>
      <c r="H11" s="163">
        <v>0.186784140969163</v>
      </c>
      <c r="I11" s="129">
        <v>0.14</v>
      </c>
      <c r="J11" s="129">
        <v>0.23</v>
      </c>
      <c r="K11" s="129">
        <v>0.1329394</v>
      </c>
      <c r="L11" s="129">
        <v>0.2826</v>
      </c>
      <c r="M11" s="129">
        <v>0.29</v>
      </c>
      <c r="N11" s="129">
        <v>0.27</v>
      </c>
      <c r="O11" s="129">
        <v>0.39348</v>
      </c>
      <c r="T11" s="33"/>
    </row>
    <row r="12" spans="1:20" s="18" customFormat="1" ht="24" customHeight="1">
      <c r="A12" s="3"/>
      <c r="B12" s="3" t="s">
        <v>247</v>
      </c>
      <c r="C12" s="239"/>
      <c r="D12" s="239"/>
      <c r="E12" s="239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T12" s="33"/>
    </row>
    <row r="13" spans="1:20" s="18" customFormat="1" ht="16.5" customHeight="1">
      <c r="A13" s="29"/>
      <c r="B13" s="29"/>
      <c r="C13" s="29" t="s">
        <v>248</v>
      </c>
      <c r="D13" s="3"/>
      <c r="E13" s="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T13" s="33"/>
    </row>
    <row r="14" spans="1:20" s="18" customFormat="1" ht="16.5" customHeight="1">
      <c r="A14" s="29"/>
      <c r="B14" s="29"/>
      <c r="C14" s="3" t="s">
        <v>43</v>
      </c>
      <c r="D14" s="3"/>
      <c r="E14" s="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T14" s="33"/>
    </row>
    <row r="15" spans="1:20" s="18" customFormat="1" ht="9.75" customHeight="1">
      <c r="A15" s="29"/>
      <c r="B15" s="29"/>
      <c r="C15" s="29"/>
      <c r="D15" s="3"/>
      <c r="E15" s="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T15" s="33"/>
    </row>
    <row r="16" spans="1:20" s="18" customFormat="1" ht="16.5" customHeight="1">
      <c r="A16" s="29"/>
      <c r="B16" s="29"/>
      <c r="C16" s="3"/>
      <c r="D16" s="3" t="s">
        <v>249</v>
      </c>
      <c r="E16" s="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T16" s="33"/>
    </row>
    <row r="17" spans="1:20" s="18" customFormat="1" ht="5.25" customHeight="1">
      <c r="A17" s="29"/>
      <c r="B17" s="29"/>
      <c r="C17" s="3"/>
      <c r="D17" s="3"/>
      <c r="E17" s="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T17" s="33"/>
    </row>
    <row r="18" spans="1:20" s="18" customFormat="1" ht="15.75" customHeight="1">
      <c r="A18" s="216"/>
      <c r="B18" s="212"/>
      <c r="C18" s="223"/>
      <c r="D18" s="212"/>
      <c r="E18" s="212" t="s">
        <v>250</v>
      </c>
      <c r="F18" s="233">
        <v>9.5</v>
      </c>
      <c r="G18" s="233">
        <v>4.84</v>
      </c>
      <c r="H18" s="233">
        <v>4.25</v>
      </c>
      <c r="I18" s="233">
        <v>4</v>
      </c>
      <c r="J18" s="233">
        <v>5.15</v>
      </c>
      <c r="K18" s="233">
        <v>7.15</v>
      </c>
      <c r="L18" s="233">
        <v>8.25</v>
      </c>
      <c r="M18" s="233">
        <v>7.33</v>
      </c>
      <c r="N18" s="233">
        <v>3.61</v>
      </c>
      <c r="O18" s="233">
        <v>3.25</v>
      </c>
      <c r="T18" s="33"/>
    </row>
    <row r="19" spans="1:20" s="18" customFormat="1" ht="16.5" customHeight="1">
      <c r="A19" s="3"/>
      <c r="B19" s="29"/>
      <c r="D19" s="29"/>
      <c r="E19" s="29" t="s">
        <v>251</v>
      </c>
      <c r="F19" s="129">
        <v>6.4</v>
      </c>
      <c r="G19" s="129">
        <v>1.99</v>
      </c>
      <c r="H19" s="129">
        <v>1.42</v>
      </c>
      <c r="I19" s="129">
        <v>1.24</v>
      </c>
      <c r="J19" s="129">
        <v>2.71</v>
      </c>
      <c r="K19" s="129">
        <v>4.67</v>
      </c>
      <c r="L19" s="129">
        <v>5.35</v>
      </c>
      <c r="M19" s="129">
        <v>4.83</v>
      </c>
      <c r="N19" s="129">
        <v>2.18</v>
      </c>
      <c r="O19" s="129">
        <v>0.45</v>
      </c>
      <c r="T19" s="33"/>
    </row>
    <row r="20" spans="1:20" s="18" customFormat="1" ht="9.75" customHeight="1">
      <c r="A20" s="3"/>
      <c r="B20" s="29"/>
      <c r="D20" s="29"/>
      <c r="E20" s="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T20" s="33"/>
    </row>
    <row r="21" spans="1:20" s="18" customFormat="1" ht="16.5" customHeight="1">
      <c r="A21" s="29"/>
      <c r="B21" s="29"/>
      <c r="C21" s="29" t="s">
        <v>252</v>
      </c>
      <c r="D21" s="3"/>
      <c r="E21" s="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T21" s="33"/>
    </row>
    <row r="22" spans="1:20" s="18" customFormat="1" ht="16.5" customHeight="1">
      <c r="A22" s="29"/>
      <c r="B22" s="29"/>
      <c r="C22" s="3" t="s">
        <v>43</v>
      </c>
      <c r="D22" s="3"/>
      <c r="E22" s="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T22" s="33"/>
    </row>
    <row r="23" spans="1:20" s="18" customFormat="1" ht="6" customHeight="1">
      <c r="A23" s="29"/>
      <c r="B23" s="29"/>
      <c r="C23" s="29"/>
      <c r="D23" s="3"/>
      <c r="E23" s="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T23" s="33"/>
    </row>
    <row r="24" spans="1:20" s="18" customFormat="1" ht="19.5" customHeight="1">
      <c r="A24" s="29"/>
      <c r="B24" s="29"/>
      <c r="C24" s="29"/>
      <c r="D24" s="29" t="s">
        <v>253</v>
      </c>
      <c r="E24" s="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T24" s="33"/>
    </row>
    <row r="25" spans="1:20" s="18" customFormat="1" ht="5.25" customHeight="1">
      <c r="A25" s="29"/>
      <c r="B25" s="29"/>
      <c r="C25" s="29"/>
      <c r="D25" s="29"/>
      <c r="E25" s="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T25" s="33"/>
    </row>
    <row r="26" spans="1:20" s="18" customFormat="1" ht="16.5" customHeight="1">
      <c r="A26" s="216"/>
      <c r="B26" s="212"/>
      <c r="C26" s="216"/>
      <c r="D26" s="216"/>
      <c r="E26" s="212" t="s">
        <v>254</v>
      </c>
      <c r="F26" s="233">
        <v>6.79</v>
      </c>
      <c r="G26" s="233">
        <v>2.85</v>
      </c>
      <c r="H26" s="233">
        <v>2.83</v>
      </c>
      <c r="I26" s="233">
        <v>1.84</v>
      </c>
      <c r="J26" s="233">
        <v>2.36</v>
      </c>
      <c r="K26" s="233">
        <v>2.59</v>
      </c>
      <c r="L26" s="233">
        <v>2.5</v>
      </c>
      <c r="M26" s="233">
        <v>2.33</v>
      </c>
      <c r="N26" s="233">
        <v>2.31</v>
      </c>
      <c r="O26" s="233">
        <v>0.99</v>
      </c>
      <c r="T26" s="33"/>
    </row>
    <row r="27" spans="1:20" s="18" customFormat="1" ht="18.75" customHeight="1">
      <c r="A27" s="3"/>
      <c r="B27" s="29"/>
      <c r="C27" s="3"/>
      <c r="D27" s="3"/>
      <c r="E27" s="29" t="s">
        <v>255</v>
      </c>
      <c r="F27" s="129">
        <v>7.17</v>
      </c>
      <c r="G27" s="129">
        <v>3.2</v>
      </c>
      <c r="H27" s="129">
        <v>2.84</v>
      </c>
      <c r="I27" s="129">
        <v>2.12</v>
      </c>
      <c r="J27" s="129">
        <v>3.05</v>
      </c>
      <c r="K27" s="129">
        <v>2.62</v>
      </c>
      <c r="L27" s="129">
        <v>2.3</v>
      </c>
      <c r="M27" s="129">
        <v>2.33</v>
      </c>
      <c r="N27" s="129">
        <v>2.42</v>
      </c>
      <c r="O27" s="129">
        <v>2.3</v>
      </c>
      <c r="T27" s="33"/>
    </row>
    <row r="28" spans="1:20" s="18" customFormat="1" ht="16.5" customHeight="1">
      <c r="A28" s="216"/>
      <c r="B28" s="212"/>
      <c r="C28" s="216"/>
      <c r="D28" s="216"/>
      <c r="E28" s="212" t="s">
        <v>256</v>
      </c>
      <c r="F28" s="233">
        <v>7.37</v>
      </c>
      <c r="G28" s="233">
        <v>3.52</v>
      </c>
      <c r="H28" s="233">
        <v>2.97</v>
      </c>
      <c r="I28" s="233">
        <v>2.26</v>
      </c>
      <c r="J28" s="233">
        <v>3.01</v>
      </c>
      <c r="K28" s="233">
        <v>2.57</v>
      </c>
      <c r="L28" s="233">
        <v>2.33</v>
      </c>
      <c r="M28" s="233">
        <v>2.49</v>
      </c>
      <c r="N28" s="233">
        <v>2.56</v>
      </c>
      <c r="O28" s="233">
        <v>2.43</v>
      </c>
      <c r="T28" s="33"/>
    </row>
    <row r="29" spans="1:20" s="18" customFormat="1" ht="9.75" customHeight="1">
      <c r="A29" s="3"/>
      <c r="B29" s="29"/>
      <c r="C29" s="3"/>
      <c r="D29" s="3"/>
      <c r="E29" s="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T29" s="33"/>
    </row>
    <row r="30" spans="1:20" s="18" customFormat="1" ht="16.5" customHeight="1">
      <c r="A30" s="29"/>
      <c r="B30" s="3"/>
      <c r="C30" s="29"/>
      <c r="D30" s="29" t="s">
        <v>257</v>
      </c>
      <c r="E30" s="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T30" s="33"/>
    </row>
    <row r="31" spans="1:20" s="18" customFormat="1" ht="5.25" customHeight="1">
      <c r="A31" s="29"/>
      <c r="B31" s="3"/>
      <c r="C31" s="29"/>
      <c r="D31" s="29"/>
      <c r="E31" s="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T31" s="33"/>
    </row>
    <row r="32" spans="1:20" s="18" customFormat="1" ht="16.5" customHeight="1">
      <c r="A32" s="3"/>
      <c r="B32" s="29"/>
      <c r="C32" s="3"/>
      <c r="D32" s="3"/>
      <c r="E32" s="29" t="s">
        <v>258</v>
      </c>
      <c r="F32" s="129">
        <v>7.17</v>
      </c>
      <c r="G32" s="129">
        <v>2.34</v>
      </c>
      <c r="H32" s="129">
        <v>2.38</v>
      </c>
      <c r="I32" s="129">
        <v>1.85</v>
      </c>
      <c r="J32" s="129">
        <v>2.51</v>
      </c>
      <c r="K32" s="129">
        <v>2.29</v>
      </c>
      <c r="L32" s="129">
        <v>1.92</v>
      </c>
      <c r="M32" s="129">
        <v>2.18</v>
      </c>
      <c r="N32" s="129">
        <v>2.24</v>
      </c>
      <c r="O32" s="129">
        <v>1.37</v>
      </c>
      <c r="T32" s="33"/>
    </row>
    <row r="33" spans="1:20" s="18" customFormat="1" ht="19.5" customHeight="1">
      <c r="A33" s="216"/>
      <c r="B33" s="212"/>
      <c r="C33" s="216"/>
      <c r="D33" s="216"/>
      <c r="E33" s="212" t="s">
        <v>259</v>
      </c>
      <c r="F33" s="233">
        <v>7.46</v>
      </c>
      <c r="G33" s="233">
        <v>3.11</v>
      </c>
      <c r="H33" s="233">
        <v>2.6</v>
      </c>
      <c r="I33" s="233">
        <v>2</v>
      </c>
      <c r="J33" s="233">
        <v>2.94</v>
      </c>
      <c r="K33" s="233">
        <v>2.74</v>
      </c>
      <c r="L33" s="233">
        <v>2.25</v>
      </c>
      <c r="M33" s="233">
        <v>2.38</v>
      </c>
      <c r="N33" s="233">
        <v>2.64</v>
      </c>
      <c r="O33" s="233">
        <v>1.92</v>
      </c>
      <c r="T33" s="33"/>
    </row>
    <row r="34" spans="1:20" s="18" customFormat="1" ht="18" customHeight="1">
      <c r="A34" s="3"/>
      <c r="B34" s="29"/>
      <c r="C34" s="3"/>
      <c r="D34" s="3"/>
      <c r="E34" s="29" t="s">
        <v>260</v>
      </c>
      <c r="F34" s="129">
        <v>7.71</v>
      </c>
      <c r="G34" s="129">
        <v>3.67</v>
      </c>
      <c r="H34" s="129">
        <v>2.85</v>
      </c>
      <c r="I34" s="129">
        <v>2.09</v>
      </c>
      <c r="J34" s="129">
        <v>2.95</v>
      </c>
      <c r="K34" s="129">
        <v>2.82</v>
      </c>
      <c r="L34" s="129">
        <v>2.3</v>
      </c>
      <c r="M34" s="129">
        <v>2.41</v>
      </c>
      <c r="N34" s="129">
        <v>2.65</v>
      </c>
      <c r="O34" s="129">
        <v>1.91</v>
      </c>
      <c r="T34" s="33"/>
    </row>
    <row r="35" spans="1:20" s="18" customFormat="1" ht="4.5" customHeight="1">
      <c r="A35" s="3"/>
      <c r="B35" s="29"/>
      <c r="C35" s="3"/>
      <c r="D35" s="3"/>
      <c r="E35" s="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T35" s="33"/>
    </row>
    <row r="36" spans="1:20" s="18" customFormat="1" ht="16.5" customHeight="1">
      <c r="A36" s="212"/>
      <c r="B36" s="212"/>
      <c r="C36" s="212"/>
      <c r="D36" s="212" t="s">
        <v>261</v>
      </c>
      <c r="E36" s="212"/>
      <c r="F36" s="233">
        <v>17.05</v>
      </c>
      <c r="G36" s="233">
        <v>6.29</v>
      </c>
      <c r="H36" s="233">
        <v>6.88</v>
      </c>
      <c r="I36" s="233">
        <v>6.06</v>
      </c>
      <c r="J36" s="233">
        <v>8.5</v>
      </c>
      <c r="K36" s="233">
        <v>8.22</v>
      </c>
      <c r="L36" s="233">
        <v>7.04</v>
      </c>
      <c r="M36" s="233">
        <v>7.44</v>
      </c>
      <c r="N36" s="233">
        <v>8.02</v>
      </c>
      <c r="O36" s="233">
        <v>4.5</v>
      </c>
      <c r="T36" s="33"/>
    </row>
    <row r="37" spans="1:20" s="18" customFormat="1" ht="19.5" customHeight="1">
      <c r="A37" s="29"/>
      <c r="B37" s="29"/>
      <c r="C37" s="29"/>
      <c r="D37" s="29" t="s">
        <v>370</v>
      </c>
      <c r="E37" s="29"/>
      <c r="F37" s="129">
        <v>18.08</v>
      </c>
      <c r="G37" s="129">
        <v>7.73</v>
      </c>
      <c r="H37" s="129">
        <v>8.47</v>
      </c>
      <c r="I37" s="129">
        <v>6.63</v>
      </c>
      <c r="J37" s="129">
        <v>9.01</v>
      </c>
      <c r="K37" s="129">
        <v>9.64</v>
      </c>
      <c r="L37" s="129">
        <v>7.43</v>
      </c>
      <c r="M37" s="129">
        <v>7.65</v>
      </c>
      <c r="N37" s="129">
        <v>10.2</v>
      </c>
      <c r="O37" s="129">
        <v>5.02</v>
      </c>
      <c r="T37" s="33"/>
    </row>
    <row r="38" spans="1:20" s="18" customFormat="1" ht="19.5" customHeight="1">
      <c r="A38" s="212"/>
      <c r="B38" s="212"/>
      <c r="C38" s="212"/>
      <c r="D38" s="212" t="s">
        <v>262</v>
      </c>
      <c r="E38" s="212"/>
      <c r="F38" s="233">
        <v>14.39</v>
      </c>
      <c r="G38" s="233">
        <v>5.81</v>
      </c>
      <c r="H38" s="233">
        <v>5.13</v>
      </c>
      <c r="I38" s="233">
        <v>3.91</v>
      </c>
      <c r="J38" s="233">
        <v>5.84</v>
      </c>
      <c r="K38" s="233">
        <v>5.89</v>
      </c>
      <c r="L38" s="233">
        <v>4.82</v>
      </c>
      <c r="M38" s="233">
        <v>5.13</v>
      </c>
      <c r="N38" s="233">
        <v>6.02</v>
      </c>
      <c r="O38" s="233">
        <v>3.42</v>
      </c>
      <c r="T38" s="33"/>
    </row>
    <row r="39" spans="1:20" s="18" customFormat="1" ht="16.5" customHeight="1">
      <c r="A39" s="3"/>
      <c r="B39" s="3"/>
      <c r="C39" s="3"/>
      <c r="D39" s="3" t="s">
        <v>263</v>
      </c>
      <c r="E39" s="3"/>
      <c r="F39" s="129">
        <v>18.855</v>
      </c>
      <c r="G39" s="129">
        <v>7.9</v>
      </c>
      <c r="H39" s="129">
        <v>8.535</v>
      </c>
      <c r="I39" s="129">
        <v>6.2889</v>
      </c>
      <c r="J39" s="129">
        <v>8.95</v>
      </c>
      <c r="K39" s="129">
        <v>8.565</v>
      </c>
      <c r="L39" s="129">
        <v>7.3675</v>
      </c>
      <c r="M39" s="129">
        <v>7.925</v>
      </c>
      <c r="N39" s="129">
        <v>8.6886</v>
      </c>
      <c r="O39" s="129">
        <v>4.915</v>
      </c>
      <c r="T39" s="33"/>
    </row>
    <row r="40" spans="1:20" s="18" customFormat="1" ht="6" customHeight="1">
      <c r="A40" s="3"/>
      <c r="B40" s="29"/>
      <c r="C40" s="3"/>
      <c r="D40" s="3"/>
      <c r="E40" s="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T40" s="33"/>
    </row>
    <row r="41" spans="1:20" s="18" customFormat="1" ht="15.75">
      <c r="A41" s="3"/>
      <c r="B41" s="3" t="s">
        <v>264</v>
      </c>
      <c r="C41" s="239"/>
      <c r="D41" s="239"/>
      <c r="E41" s="239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T41" s="33"/>
    </row>
    <row r="42" spans="1:20" s="18" customFormat="1" ht="9.75" customHeight="1">
      <c r="A42" s="3"/>
      <c r="B42" s="3"/>
      <c r="C42" s="3"/>
      <c r="D42" s="3"/>
      <c r="E42" s="3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T42" s="33"/>
    </row>
    <row r="43" spans="1:20" s="18" customFormat="1" ht="16.5" customHeight="1">
      <c r="A43" s="3"/>
      <c r="B43" s="3"/>
      <c r="C43" s="3" t="s">
        <v>481</v>
      </c>
      <c r="D43" s="3"/>
      <c r="E43" s="3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T43" s="33"/>
    </row>
    <row r="44" spans="1:20" s="18" customFormat="1" ht="16.5" customHeight="1">
      <c r="A44" s="3"/>
      <c r="B44" s="3"/>
      <c r="C44" s="3" t="s">
        <v>43</v>
      </c>
      <c r="D44" s="3"/>
      <c r="E44" s="3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T44" s="33"/>
    </row>
    <row r="45" spans="1:20" s="18" customFormat="1" ht="8.25" customHeight="1">
      <c r="A45" s="3"/>
      <c r="B45" s="3"/>
      <c r="C45" s="3"/>
      <c r="D45" s="3"/>
      <c r="E45" s="3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T45" s="33"/>
    </row>
    <row r="46" spans="1:20" s="18" customFormat="1" ht="16.5" customHeight="1">
      <c r="A46" s="216"/>
      <c r="B46" s="216"/>
      <c r="C46" s="216"/>
      <c r="D46" s="216" t="s">
        <v>265</v>
      </c>
      <c r="E46" s="216"/>
      <c r="F46" s="233">
        <v>6.5</v>
      </c>
      <c r="G46" s="233">
        <v>1.89</v>
      </c>
      <c r="H46" s="233">
        <v>1.36</v>
      </c>
      <c r="I46" s="233">
        <v>1.08</v>
      </c>
      <c r="J46" s="233">
        <v>2.36</v>
      </c>
      <c r="K46" s="233">
        <v>4.34</v>
      </c>
      <c r="L46" s="233">
        <v>5.33</v>
      </c>
      <c r="M46" s="233">
        <v>4.57</v>
      </c>
      <c r="N46" s="233">
        <v>0.52</v>
      </c>
      <c r="O46" s="233">
        <v>0.22</v>
      </c>
      <c r="T46" s="33"/>
    </row>
    <row r="47" spans="1:20" s="18" customFormat="1" ht="19.5" customHeight="1">
      <c r="A47" s="3"/>
      <c r="B47" s="3"/>
      <c r="C47" s="3"/>
      <c r="D47" s="3" t="s">
        <v>266</v>
      </c>
      <c r="E47" s="3"/>
      <c r="F47" s="129">
        <v>6.55</v>
      </c>
      <c r="G47" s="129">
        <v>1.89</v>
      </c>
      <c r="H47" s="129">
        <v>1.35</v>
      </c>
      <c r="I47" s="129">
        <v>1.07</v>
      </c>
      <c r="J47" s="129">
        <v>2.35</v>
      </c>
      <c r="K47" s="129">
        <v>4.33</v>
      </c>
      <c r="L47" s="129">
        <v>5.3</v>
      </c>
      <c r="M47" s="129">
        <v>4.54</v>
      </c>
      <c r="N47" s="129">
        <v>0.5</v>
      </c>
      <c r="O47" s="129">
        <v>0.1</v>
      </c>
      <c r="T47" s="33"/>
    </row>
    <row r="48" spans="1:20" s="18" customFormat="1" ht="19.5" customHeight="1">
      <c r="A48" s="216"/>
      <c r="B48" s="216"/>
      <c r="C48" s="216"/>
      <c r="D48" s="216" t="s">
        <v>267</v>
      </c>
      <c r="E48" s="216"/>
      <c r="F48" s="233">
        <v>5.77</v>
      </c>
      <c r="G48" s="233">
        <v>1.69</v>
      </c>
      <c r="H48" s="233">
        <v>1.19</v>
      </c>
      <c r="I48" s="233">
        <v>0.9</v>
      </c>
      <c r="J48" s="233">
        <v>2.19</v>
      </c>
      <c r="K48" s="233">
        <v>3.89</v>
      </c>
      <c r="L48" s="233">
        <v>4.85</v>
      </c>
      <c r="M48" s="233">
        <v>3</v>
      </c>
      <c r="N48" s="233">
        <v>0.03</v>
      </c>
      <c r="O48" s="233">
        <v>0.05</v>
      </c>
      <c r="T48" s="33"/>
    </row>
    <row r="49" spans="1:20" s="18" customFormat="1" ht="16.5" customHeight="1">
      <c r="A49" s="3"/>
      <c r="B49" s="3"/>
      <c r="C49" s="3"/>
      <c r="D49" s="3" t="s">
        <v>268</v>
      </c>
      <c r="E49" s="3"/>
      <c r="F49" s="129">
        <v>6.44</v>
      </c>
      <c r="G49" s="129">
        <v>1.83</v>
      </c>
      <c r="H49" s="129">
        <v>1.3</v>
      </c>
      <c r="I49" s="129">
        <v>1</v>
      </c>
      <c r="J49" s="129">
        <v>2.27</v>
      </c>
      <c r="K49" s="129">
        <v>4.26</v>
      </c>
      <c r="L49" s="129">
        <v>5.25</v>
      </c>
      <c r="M49" s="129">
        <v>4.78</v>
      </c>
      <c r="N49" s="129">
        <v>0.43</v>
      </c>
      <c r="O49" s="129">
        <v>0.2</v>
      </c>
      <c r="T49" s="33"/>
    </row>
    <row r="50" spans="1:20" s="18" customFormat="1" ht="10.5" customHeight="1">
      <c r="A50" s="3"/>
      <c r="B50" s="3"/>
      <c r="C50" s="3"/>
      <c r="D50" s="3"/>
      <c r="E50" s="3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T50" s="33"/>
    </row>
    <row r="51" spans="1:20" s="18" customFormat="1" ht="16.5" customHeight="1">
      <c r="A51" s="29"/>
      <c r="B51" s="29"/>
      <c r="C51" s="29" t="s">
        <v>269</v>
      </c>
      <c r="D51" s="3"/>
      <c r="E51" s="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T51" s="33"/>
    </row>
    <row r="52" spans="1:20" s="18" customFormat="1" ht="16.5" customHeight="1">
      <c r="A52" s="29"/>
      <c r="B52" s="29"/>
      <c r="C52" s="29" t="s">
        <v>49</v>
      </c>
      <c r="D52" s="3"/>
      <c r="E52" s="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T52" s="33"/>
    </row>
    <row r="53" spans="1:20" s="18" customFormat="1" ht="6" customHeight="1">
      <c r="A53" s="29"/>
      <c r="B53" s="29"/>
      <c r="C53" s="29"/>
      <c r="D53" s="3"/>
      <c r="E53" s="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T53" s="33"/>
    </row>
    <row r="54" spans="1:20" s="18" customFormat="1" ht="16.5" customHeight="1">
      <c r="A54" s="216"/>
      <c r="B54" s="212"/>
      <c r="C54" s="212"/>
      <c r="D54" s="212" t="s">
        <v>270</v>
      </c>
      <c r="E54" s="212"/>
      <c r="F54" s="233">
        <v>10868.76</v>
      </c>
      <c r="G54" s="233">
        <v>10131.31</v>
      </c>
      <c r="H54" s="233">
        <v>8332.85</v>
      </c>
      <c r="I54" s="233">
        <v>10425.04</v>
      </c>
      <c r="J54" s="233">
        <v>10800.3</v>
      </c>
      <c r="K54" s="233">
        <v>10784.82</v>
      </c>
      <c r="L54" s="233">
        <v>12501.52</v>
      </c>
      <c r="M54" s="233">
        <v>13264.82</v>
      </c>
      <c r="N54" s="233">
        <v>8668.39</v>
      </c>
      <c r="O54" s="233">
        <v>10548.51</v>
      </c>
      <c r="T54" s="33"/>
    </row>
    <row r="55" spans="1:20" s="18" customFormat="1" ht="19.5" customHeight="1">
      <c r="A55" s="3"/>
      <c r="B55" s="29"/>
      <c r="C55" s="29"/>
      <c r="D55" s="29" t="s">
        <v>271</v>
      </c>
      <c r="E55" s="29"/>
      <c r="F55" s="129">
        <v>6223.2</v>
      </c>
      <c r="G55" s="129">
        <v>5213.2</v>
      </c>
      <c r="H55" s="129">
        <v>3900.6</v>
      </c>
      <c r="I55" s="129">
        <v>4470.4</v>
      </c>
      <c r="J55" s="129">
        <v>4820.1</v>
      </c>
      <c r="K55" s="129">
        <v>5638.3</v>
      </c>
      <c r="L55" s="129">
        <v>6240.9</v>
      </c>
      <c r="M55" s="129">
        <v>6456.9</v>
      </c>
      <c r="N55" s="129">
        <v>4392.2</v>
      </c>
      <c r="O55" s="129">
        <v>5397.86</v>
      </c>
      <c r="T55" s="33"/>
    </row>
    <row r="56" spans="1:20" s="18" customFormat="1" ht="19.5" customHeight="1">
      <c r="A56" s="216"/>
      <c r="B56" s="212"/>
      <c r="C56" s="212"/>
      <c r="D56" s="212" t="s">
        <v>272</v>
      </c>
      <c r="E56" s="212"/>
      <c r="F56" s="233">
        <v>6371.6</v>
      </c>
      <c r="G56" s="233">
        <v>5117.13</v>
      </c>
      <c r="H56" s="233">
        <v>2892.63</v>
      </c>
      <c r="I56" s="233">
        <v>3965.16</v>
      </c>
      <c r="J56" s="233">
        <v>4256.08</v>
      </c>
      <c r="K56" s="233">
        <v>5458.58</v>
      </c>
      <c r="L56" s="233">
        <v>6611.81</v>
      </c>
      <c r="M56" s="233">
        <v>8067.32</v>
      </c>
      <c r="N56" s="233">
        <v>4810.2</v>
      </c>
      <c r="O56" s="233">
        <v>5957.43</v>
      </c>
      <c r="T56" s="33"/>
    </row>
    <row r="57" spans="1:20" s="18" customFormat="1" ht="19.5" customHeight="1">
      <c r="A57" s="3"/>
      <c r="B57" s="29"/>
      <c r="C57" s="29"/>
      <c r="D57" s="29" t="s">
        <v>273</v>
      </c>
      <c r="E57" s="29"/>
      <c r="F57" s="129">
        <v>9075.6</v>
      </c>
      <c r="G57" s="129">
        <v>8434.9</v>
      </c>
      <c r="H57" s="129">
        <v>6036.9</v>
      </c>
      <c r="I57" s="129">
        <v>7737.2</v>
      </c>
      <c r="J57" s="129">
        <v>9080.8</v>
      </c>
      <c r="K57" s="129">
        <v>10778.1</v>
      </c>
      <c r="L57" s="129">
        <v>14160.8</v>
      </c>
      <c r="M57" s="129">
        <v>15182.3</v>
      </c>
      <c r="N57" s="129">
        <v>9195.8</v>
      </c>
      <c r="O57" s="129">
        <v>11940</v>
      </c>
      <c r="T57" s="33"/>
    </row>
    <row r="58" spans="1:20" s="18" customFormat="1" ht="16.5" customHeight="1">
      <c r="A58" s="216"/>
      <c r="B58" s="212"/>
      <c r="C58" s="212"/>
      <c r="D58" s="212" t="s">
        <v>274</v>
      </c>
      <c r="E58" s="212"/>
      <c r="F58" s="233">
        <v>13946.96</v>
      </c>
      <c r="G58" s="233">
        <v>10457.61</v>
      </c>
      <c r="H58" s="233">
        <v>8512.37</v>
      </c>
      <c r="I58" s="233">
        <v>10676.64</v>
      </c>
      <c r="J58" s="233">
        <v>11488.76</v>
      </c>
      <c r="K58" s="233">
        <v>16344.2</v>
      </c>
      <c r="L58" s="233">
        <v>17224.81</v>
      </c>
      <c r="M58" s="233">
        <v>15307.78</v>
      </c>
      <c r="N58" s="233">
        <v>8859.56</v>
      </c>
      <c r="O58" s="233">
        <v>10546.44</v>
      </c>
      <c r="T58" s="33"/>
    </row>
    <row r="59" spans="1:20" s="18" customFormat="1" ht="9.75" customHeight="1">
      <c r="A59" s="3"/>
      <c r="B59" s="29"/>
      <c r="C59" s="29"/>
      <c r="D59" s="29"/>
      <c r="E59" s="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T59" s="33"/>
    </row>
    <row r="60" spans="1:20" s="18" customFormat="1" ht="16.5" customHeight="1">
      <c r="A60" s="29"/>
      <c r="B60" s="29"/>
      <c r="C60" s="29" t="s">
        <v>275</v>
      </c>
      <c r="D60" s="3"/>
      <c r="E60" s="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T60" s="33"/>
    </row>
    <row r="61" spans="1:20" s="18" customFormat="1" ht="9" customHeight="1">
      <c r="A61" s="29"/>
      <c r="B61" s="29"/>
      <c r="C61" s="29"/>
      <c r="D61" s="3"/>
      <c r="E61" s="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T61" s="33"/>
    </row>
    <row r="62" spans="1:20" s="18" customFormat="1" ht="16.5" customHeight="1">
      <c r="A62" s="3"/>
      <c r="B62" s="29"/>
      <c r="C62" s="29"/>
      <c r="D62" s="29" t="s">
        <v>276</v>
      </c>
      <c r="E62" s="29"/>
      <c r="F62" s="129">
        <v>5652.19</v>
      </c>
      <c r="G62" s="129">
        <v>6372.28</v>
      </c>
      <c r="H62" s="129">
        <v>6127.09</v>
      </c>
      <c r="I62" s="129">
        <v>8795.28</v>
      </c>
      <c r="J62" s="129">
        <v>12917.88</v>
      </c>
      <c r="K62" s="129">
        <v>17802.71</v>
      </c>
      <c r="L62" s="129">
        <v>26448.32</v>
      </c>
      <c r="M62" s="129">
        <v>29536.83</v>
      </c>
      <c r="N62" s="129">
        <v>22380.32</v>
      </c>
      <c r="O62" s="129">
        <v>32120.47</v>
      </c>
      <c r="T62" s="33"/>
    </row>
    <row r="63" spans="1:20" s="18" customFormat="1" ht="19.5" customHeight="1">
      <c r="A63" s="216"/>
      <c r="B63" s="212"/>
      <c r="C63" s="212"/>
      <c r="D63" s="212" t="s">
        <v>277</v>
      </c>
      <c r="E63" s="212"/>
      <c r="F63" s="229">
        <v>166</v>
      </c>
      <c r="G63" s="229">
        <v>168</v>
      </c>
      <c r="H63" s="229">
        <v>162</v>
      </c>
      <c r="I63" s="229">
        <v>157</v>
      </c>
      <c r="J63" s="229">
        <v>152</v>
      </c>
      <c r="K63" s="229">
        <v>137</v>
      </c>
      <c r="L63" s="229">
        <v>131</v>
      </c>
      <c r="M63" s="229">
        <v>131</v>
      </c>
      <c r="N63" s="229">
        <v>130</v>
      </c>
      <c r="O63" s="229">
        <v>130</v>
      </c>
      <c r="T63" s="33"/>
    </row>
    <row r="64" spans="1:20" s="18" customFormat="1" ht="16.5" customHeight="1">
      <c r="A64" s="3"/>
      <c r="B64" s="29"/>
      <c r="C64" s="29"/>
      <c r="D64" s="29" t="s">
        <v>278</v>
      </c>
      <c r="E64" s="29"/>
      <c r="F64" s="129">
        <v>40688600</v>
      </c>
      <c r="G64" s="129">
        <v>29439900</v>
      </c>
      <c r="H64" s="129">
        <v>20504900</v>
      </c>
      <c r="I64" s="129">
        <v>23995800</v>
      </c>
      <c r="J64" s="129">
        <v>17338900</v>
      </c>
      <c r="K64" s="129">
        <v>50875800</v>
      </c>
      <c r="L64" s="129">
        <v>58764200</v>
      </c>
      <c r="M64" s="129">
        <v>54313000</v>
      </c>
      <c r="N64" s="129">
        <v>81423890</v>
      </c>
      <c r="O64" s="129">
        <v>88318.35</v>
      </c>
      <c r="T64" s="33"/>
    </row>
    <row r="65" spans="1:17" s="6" customFormat="1" ht="36.75" customHeight="1">
      <c r="A65" s="245" t="s">
        <v>279</v>
      </c>
      <c r="B65" s="108"/>
      <c r="C65" s="108"/>
      <c r="D65" s="108"/>
      <c r="E65" s="108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40"/>
      <c r="Q65" s="16"/>
    </row>
    <row r="66" spans="1:20" s="18" customFormat="1" ht="16.5" customHeight="1">
      <c r="A66" s="29"/>
      <c r="B66" s="29" t="s">
        <v>280</v>
      </c>
      <c r="C66" s="3"/>
      <c r="D66" s="3"/>
      <c r="E66" s="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T66" s="33"/>
    </row>
    <row r="67" spans="1:20" s="18" customFormat="1" ht="15.75">
      <c r="A67" s="29"/>
      <c r="B67" s="29" t="s">
        <v>38</v>
      </c>
      <c r="C67" s="3"/>
      <c r="D67" s="3"/>
      <c r="E67" s="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T67" s="33"/>
    </row>
    <row r="68" spans="1:20" s="18" customFormat="1" ht="6" customHeight="1">
      <c r="A68" s="29"/>
      <c r="B68" s="29"/>
      <c r="C68" s="3"/>
      <c r="D68" s="3"/>
      <c r="E68" s="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T68" s="33"/>
    </row>
    <row r="69" spans="1:20" s="18" customFormat="1" ht="16.5" customHeight="1">
      <c r="A69" s="216"/>
      <c r="B69" s="212"/>
      <c r="C69" s="212" t="s">
        <v>28</v>
      </c>
      <c r="D69" s="212"/>
      <c r="E69" s="212"/>
      <c r="F69" s="233">
        <v>565000</v>
      </c>
      <c r="G69" s="233">
        <v>680700</v>
      </c>
      <c r="H69" s="233">
        <v>766500</v>
      </c>
      <c r="I69" s="233">
        <v>857700</v>
      </c>
      <c r="J69" s="233">
        <v>946600</v>
      </c>
      <c r="K69" s="233">
        <v>1068500</v>
      </c>
      <c r="L69" s="233">
        <v>1218500</v>
      </c>
      <c r="M69" s="233">
        <v>1350100</v>
      </c>
      <c r="N69" s="233">
        <v>1482900</v>
      </c>
      <c r="O69" s="233">
        <v>1614600</v>
      </c>
      <c r="T69" s="33"/>
    </row>
    <row r="70" spans="1:20" s="18" customFormat="1" ht="19.5" customHeight="1">
      <c r="A70" s="3"/>
      <c r="B70" s="29"/>
      <c r="C70" s="29" t="s">
        <v>29</v>
      </c>
      <c r="D70" s="29"/>
      <c r="E70" s="29"/>
      <c r="F70" s="129">
        <v>2331100</v>
      </c>
      <c r="G70" s="129">
        <v>2731800</v>
      </c>
      <c r="H70" s="129">
        <v>3027900</v>
      </c>
      <c r="I70" s="129">
        <v>3420500</v>
      </c>
      <c r="J70" s="129">
        <v>3800700</v>
      </c>
      <c r="K70" s="129">
        <v>4366100</v>
      </c>
      <c r="L70" s="129">
        <v>4972300</v>
      </c>
      <c r="M70" s="129">
        <v>5384900</v>
      </c>
      <c r="N70" s="129">
        <v>6279400</v>
      </c>
      <c r="O70" s="129">
        <v>6661800</v>
      </c>
      <c r="T70" s="33"/>
    </row>
    <row r="71" spans="1:20" s="18" customFormat="1" ht="19.5" customHeight="1">
      <c r="A71" s="216"/>
      <c r="B71" s="212"/>
      <c r="C71" s="212" t="s">
        <v>30</v>
      </c>
      <c r="D71" s="212"/>
      <c r="E71" s="212"/>
      <c r="F71" s="233">
        <v>2359400</v>
      </c>
      <c r="G71" s="233">
        <v>2760200</v>
      </c>
      <c r="H71" s="233">
        <v>3053100</v>
      </c>
      <c r="I71" s="233">
        <v>3454400</v>
      </c>
      <c r="J71" s="233">
        <v>3889800</v>
      </c>
      <c r="K71" s="233">
        <v>4503800</v>
      </c>
      <c r="L71" s="233">
        <v>5149700</v>
      </c>
      <c r="M71" s="233">
        <v>5647700</v>
      </c>
      <c r="N71" s="233">
        <v>6606100</v>
      </c>
      <c r="O71" s="233">
        <v>7042500</v>
      </c>
      <c r="T71" s="33"/>
    </row>
    <row r="72" spans="1:20" s="18" customFormat="1" ht="16.5" customHeight="1">
      <c r="A72" s="3"/>
      <c r="B72" s="29"/>
      <c r="C72" s="29" t="s">
        <v>31</v>
      </c>
      <c r="D72" s="29"/>
      <c r="E72" s="29"/>
      <c r="F72" s="129">
        <v>2415800</v>
      </c>
      <c r="G72" s="129">
        <v>2809000</v>
      </c>
      <c r="H72" s="129">
        <v>3096900</v>
      </c>
      <c r="I72" s="129">
        <v>3487000</v>
      </c>
      <c r="J72" s="129">
        <v>3928800</v>
      </c>
      <c r="K72" s="129">
        <v>4545900</v>
      </c>
      <c r="L72" s="129">
        <v>5201400</v>
      </c>
      <c r="M72" s="129">
        <v>5720000</v>
      </c>
      <c r="N72" s="129">
        <v>6690100</v>
      </c>
      <c r="O72" s="129">
        <v>7116400</v>
      </c>
      <c r="T72" s="33"/>
    </row>
    <row r="73" spans="1:17" s="6" customFormat="1" ht="42" customHeight="1">
      <c r="A73" s="245" t="s">
        <v>281</v>
      </c>
      <c r="B73" s="108"/>
      <c r="C73" s="108"/>
      <c r="D73" s="108"/>
      <c r="E73" s="108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40"/>
      <c r="Q73" s="16"/>
    </row>
    <row r="74" spans="1:20" s="18" customFormat="1" ht="15.75">
      <c r="A74" s="29"/>
      <c r="B74" s="447" t="s">
        <v>282</v>
      </c>
      <c r="C74" s="447"/>
      <c r="D74" s="447"/>
      <c r="E74" s="447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T74" s="33"/>
    </row>
    <row r="75" spans="1:20" s="18" customFormat="1" ht="15.75">
      <c r="A75" s="29"/>
      <c r="B75" s="29" t="s">
        <v>58</v>
      </c>
      <c r="C75" s="51"/>
      <c r="D75" s="51"/>
      <c r="E75" s="51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T75" s="33"/>
    </row>
    <row r="76" spans="1:20" s="18" customFormat="1" ht="6" customHeight="1">
      <c r="A76" s="29"/>
      <c r="B76" s="51"/>
      <c r="C76" s="51"/>
      <c r="D76" s="51"/>
      <c r="E76" s="51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T76" s="33"/>
    </row>
    <row r="77" spans="1:20" s="18" customFormat="1" ht="16.5" customHeight="1">
      <c r="A77" s="216"/>
      <c r="B77" s="212"/>
      <c r="C77" s="212" t="s">
        <v>283</v>
      </c>
      <c r="D77" s="212"/>
      <c r="E77" s="212"/>
      <c r="F77" s="214">
        <v>1448</v>
      </c>
      <c r="G77" s="214">
        <v>1425</v>
      </c>
      <c r="H77" s="214">
        <v>1442.375</v>
      </c>
      <c r="I77" s="233">
        <v>1489</v>
      </c>
      <c r="J77" s="233">
        <v>1666.9285714285713</v>
      </c>
      <c r="K77" s="233">
        <v>1725</v>
      </c>
      <c r="L77" s="233">
        <v>2300</v>
      </c>
      <c r="M77" s="233">
        <v>2645</v>
      </c>
      <c r="N77" s="233">
        <v>2882.63</v>
      </c>
      <c r="O77" s="233">
        <v>3323.75</v>
      </c>
      <c r="T77" s="33"/>
    </row>
    <row r="78" spans="1:20" s="18" customFormat="1" ht="20.25" customHeight="1">
      <c r="A78" s="3"/>
      <c r="B78" s="29"/>
      <c r="C78" s="29" t="s">
        <v>371</v>
      </c>
      <c r="D78" s="29"/>
      <c r="E78" s="29"/>
      <c r="F78" s="163">
        <v>1511.25</v>
      </c>
      <c r="G78" s="163">
        <v>1200</v>
      </c>
      <c r="H78" s="163">
        <v>1150</v>
      </c>
      <c r="I78" s="129">
        <v>1400</v>
      </c>
      <c r="J78" s="129">
        <v>1816.6666666666667</v>
      </c>
      <c r="K78" s="129">
        <v>1646.6</v>
      </c>
      <c r="L78" s="129">
        <v>1600</v>
      </c>
      <c r="M78" s="129">
        <v>1890</v>
      </c>
      <c r="N78" s="129">
        <v>3850</v>
      </c>
      <c r="O78" s="129">
        <v>3055.55</v>
      </c>
      <c r="T78" s="33"/>
    </row>
    <row r="79" spans="1:20" s="18" customFormat="1" ht="19.5" customHeight="1">
      <c r="A79" s="216"/>
      <c r="B79" s="212"/>
      <c r="C79" s="212" t="s">
        <v>284</v>
      </c>
      <c r="D79" s="212"/>
      <c r="E79" s="212"/>
      <c r="F79" s="214">
        <v>3984.375</v>
      </c>
      <c r="G79" s="214">
        <v>5820</v>
      </c>
      <c r="H79" s="214">
        <v>3866.67</v>
      </c>
      <c r="I79" s="233">
        <v>3012.5</v>
      </c>
      <c r="J79" s="233">
        <v>3808.3333333333335</v>
      </c>
      <c r="K79" s="233">
        <v>5943.64</v>
      </c>
      <c r="L79" s="233">
        <v>7316.66</v>
      </c>
      <c r="M79" s="233">
        <v>7250</v>
      </c>
      <c r="N79" s="233">
        <v>10166.67</v>
      </c>
      <c r="O79" s="233">
        <v>10316.67</v>
      </c>
      <c r="T79" s="33"/>
    </row>
    <row r="80" spans="1:20" s="18" customFormat="1" ht="19.5" customHeight="1">
      <c r="A80" s="3"/>
      <c r="B80" s="29"/>
      <c r="C80" s="29" t="s">
        <v>285</v>
      </c>
      <c r="D80" s="29"/>
      <c r="E80" s="29"/>
      <c r="F80" s="163">
        <v>1058.8333333333333</v>
      </c>
      <c r="G80" s="163">
        <v>1040.63</v>
      </c>
      <c r="H80" s="163">
        <v>1307.63</v>
      </c>
      <c r="I80" s="129">
        <v>1301.25</v>
      </c>
      <c r="J80" s="129">
        <v>1222.75</v>
      </c>
      <c r="K80" s="129">
        <v>1272.5</v>
      </c>
      <c r="L80" s="129">
        <v>1800</v>
      </c>
      <c r="M80" s="129">
        <v>1933.33</v>
      </c>
      <c r="N80" s="129">
        <v>1970</v>
      </c>
      <c r="O80" s="129">
        <v>2303.75</v>
      </c>
      <c r="T80" s="33"/>
    </row>
    <row r="81" spans="1:20" s="18" customFormat="1" ht="19.5" customHeight="1">
      <c r="A81" s="216"/>
      <c r="B81" s="212"/>
      <c r="C81" s="212" t="s">
        <v>286</v>
      </c>
      <c r="D81" s="212"/>
      <c r="E81" s="212"/>
      <c r="F81" s="214">
        <v>1250</v>
      </c>
      <c r="G81" s="214">
        <v>1200</v>
      </c>
      <c r="H81" s="214">
        <v>1800</v>
      </c>
      <c r="I81" s="233">
        <v>1710</v>
      </c>
      <c r="J81" s="233">
        <v>1820</v>
      </c>
      <c r="K81" s="233">
        <v>1800</v>
      </c>
      <c r="L81" s="233">
        <v>1900</v>
      </c>
      <c r="M81" s="233">
        <v>2100</v>
      </c>
      <c r="N81" s="233">
        <v>2100</v>
      </c>
      <c r="O81" s="233">
        <v>3500</v>
      </c>
      <c r="T81" s="33"/>
    </row>
    <row r="82" spans="1:20" s="18" customFormat="1" ht="16.5" customHeight="1">
      <c r="A82" s="3"/>
      <c r="B82" s="29"/>
      <c r="C82" s="29" t="s">
        <v>372</v>
      </c>
      <c r="D82" s="29"/>
      <c r="E82" s="29"/>
      <c r="F82" s="163">
        <v>1750</v>
      </c>
      <c r="G82" s="163">
        <v>1622.5</v>
      </c>
      <c r="H82" s="163">
        <v>2250</v>
      </c>
      <c r="I82" s="129">
        <v>2975</v>
      </c>
      <c r="J82" s="129">
        <v>2390</v>
      </c>
      <c r="K82" s="129">
        <v>2407.5</v>
      </c>
      <c r="L82" s="129">
        <v>2700</v>
      </c>
      <c r="M82" s="129">
        <v>2450</v>
      </c>
      <c r="N82" s="129">
        <v>3784</v>
      </c>
      <c r="O82" s="129">
        <v>3784</v>
      </c>
      <c r="T82" s="33"/>
    </row>
    <row r="83" spans="1:17" s="6" customFormat="1" ht="34.5" customHeight="1">
      <c r="A83" s="245" t="s">
        <v>287</v>
      </c>
      <c r="B83" s="108"/>
      <c r="C83" s="108"/>
      <c r="D83" s="108"/>
      <c r="E83" s="108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40"/>
      <c r="Q83" s="16"/>
    </row>
    <row r="84" spans="1:21" ht="16.5" customHeight="1">
      <c r="A84" s="62"/>
      <c r="B84" s="62" t="s">
        <v>288</v>
      </c>
      <c r="C84" s="62"/>
      <c r="D84" s="62"/>
      <c r="E84" s="61"/>
      <c r="F84" s="177"/>
      <c r="G84" s="177"/>
      <c r="H84" s="177"/>
      <c r="I84" s="178"/>
      <c r="J84" s="178"/>
      <c r="K84" s="178"/>
      <c r="L84" s="178"/>
      <c r="M84" s="178"/>
      <c r="N84" s="178"/>
      <c r="O84" s="178"/>
      <c r="P84" s="80"/>
      <c r="Q84" s="2"/>
      <c r="R84" s="2"/>
      <c r="S84" s="2"/>
      <c r="T84" s="2"/>
      <c r="U84" s="2"/>
    </row>
    <row r="85" spans="1:21" ht="8.25" customHeight="1">
      <c r="A85" s="62"/>
      <c r="B85" s="62"/>
      <c r="C85" s="62"/>
      <c r="D85" s="62"/>
      <c r="E85" s="61"/>
      <c r="F85" s="177"/>
      <c r="G85" s="177"/>
      <c r="H85" s="177"/>
      <c r="I85" s="178"/>
      <c r="J85" s="178"/>
      <c r="K85" s="178"/>
      <c r="L85" s="178"/>
      <c r="M85" s="178"/>
      <c r="N85" s="178"/>
      <c r="O85" s="178"/>
      <c r="P85" s="80"/>
      <c r="Q85" s="2"/>
      <c r="R85" s="2"/>
      <c r="S85" s="2"/>
      <c r="T85" s="2"/>
      <c r="U85" s="2"/>
    </row>
    <row r="86" spans="1:21" ht="16.5" customHeight="1">
      <c r="A86" s="62"/>
      <c r="B86" s="61"/>
      <c r="C86" s="62" t="s">
        <v>289</v>
      </c>
      <c r="D86" s="62"/>
      <c r="E86" s="61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80"/>
      <c r="Q86" s="2"/>
      <c r="R86" s="2"/>
      <c r="S86" s="2"/>
      <c r="T86" s="2"/>
      <c r="U86" s="2"/>
    </row>
    <row r="87" spans="1:21" ht="15.75">
      <c r="A87" s="227"/>
      <c r="B87" s="226"/>
      <c r="C87" s="227" t="s">
        <v>60</v>
      </c>
      <c r="D87" s="227"/>
      <c r="E87" s="226"/>
      <c r="F87" s="234">
        <v>7.31</v>
      </c>
      <c r="G87" s="234">
        <v>7.45</v>
      </c>
      <c r="H87" s="234">
        <v>8.14</v>
      </c>
      <c r="I87" s="234">
        <v>8.53</v>
      </c>
      <c r="J87" s="234">
        <v>7.21</v>
      </c>
      <c r="K87" s="234">
        <v>9.93</v>
      </c>
      <c r="L87" s="234">
        <v>10.59</v>
      </c>
      <c r="M87" s="234">
        <v>10.505</v>
      </c>
      <c r="N87" s="234">
        <v>10.73</v>
      </c>
      <c r="O87" s="234">
        <v>13.35</v>
      </c>
      <c r="P87" s="80"/>
      <c r="Q87" s="2"/>
      <c r="R87" s="2"/>
      <c r="S87" s="2"/>
      <c r="T87" s="2"/>
      <c r="U87" s="2"/>
    </row>
    <row r="88" spans="1:21" ht="21" customHeight="1">
      <c r="A88" s="62"/>
      <c r="B88" s="61"/>
      <c r="C88" s="62" t="s">
        <v>290</v>
      </c>
      <c r="D88" s="62"/>
      <c r="E88" s="61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80"/>
      <c r="Q88" s="2"/>
      <c r="R88" s="2"/>
      <c r="S88" s="2"/>
      <c r="T88" s="2"/>
      <c r="U88" s="2"/>
    </row>
    <row r="89" spans="1:21" ht="15.75">
      <c r="A89" s="62"/>
      <c r="B89" s="61"/>
      <c r="C89" s="62" t="s">
        <v>60</v>
      </c>
      <c r="D89" s="62"/>
      <c r="E89" s="61"/>
      <c r="F89" s="177">
        <v>9.1</v>
      </c>
      <c r="G89" s="177">
        <v>8.3</v>
      </c>
      <c r="H89" s="177">
        <v>7.2</v>
      </c>
      <c r="I89" s="177">
        <v>11.25</v>
      </c>
      <c r="J89" s="177">
        <v>9.5</v>
      </c>
      <c r="K89" s="177">
        <v>8.79</v>
      </c>
      <c r="L89" s="177">
        <v>12.15</v>
      </c>
      <c r="M89" s="177">
        <v>14.4</v>
      </c>
      <c r="N89" s="177">
        <v>17.1</v>
      </c>
      <c r="O89" s="177">
        <v>16.59</v>
      </c>
      <c r="P89" s="80"/>
      <c r="Q89" s="2"/>
      <c r="R89" s="2"/>
      <c r="S89" s="2"/>
      <c r="T89" s="2"/>
      <c r="U89" s="2"/>
    </row>
    <row r="90" spans="1:19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15" customHeight="1">
      <c r="A91" s="44" t="s">
        <v>34</v>
      </c>
    </row>
    <row r="92" ht="15" customHeight="1"/>
    <row r="93" spans="1:15" ht="15" customHeight="1">
      <c r="A93" s="440"/>
      <c r="B93" s="440"/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>
      <c r="O128" s="2"/>
    </row>
    <row r="129" ht="15" customHeight="1">
      <c r="O129" s="2"/>
    </row>
    <row r="130" spans="1:15" ht="15" customHeight="1">
      <c r="A130" s="12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sheetProtection/>
  <mergeCells count="13">
    <mergeCell ref="H4:H5"/>
    <mergeCell ref="J4:J5"/>
    <mergeCell ref="L4:L5"/>
    <mergeCell ref="A93:O93"/>
    <mergeCell ref="I4:I5"/>
    <mergeCell ref="B74:E74"/>
    <mergeCell ref="O4:O5"/>
    <mergeCell ref="F4:F5"/>
    <mergeCell ref="A4:E5"/>
    <mergeCell ref="N4:N5"/>
    <mergeCell ref="G4:G5"/>
    <mergeCell ref="M4:M5"/>
    <mergeCell ref="K4:K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&amp;R&amp;"Gill Sans,Normal"&amp;24 19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U88"/>
  <sheetViews>
    <sheetView showGridLines="0" view="pageBreakPreview" zoomScale="60" zoomScaleNormal="60" zoomScalePageLayoutView="0" workbookViewId="0" topLeftCell="A1">
      <selection activeCell="H29" sqref="H29"/>
    </sheetView>
  </sheetViews>
  <sheetFormatPr defaultColWidth="9.77734375" defaultRowHeight="15.75"/>
  <cols>
    <col min="1" max="4" width="2.77734375" style="1" customWidth="1"/>
    <col min="5" max="5" width="34.77734375" style="1" customWidth="1"/>
    <col min="6" max="15" width="14.88671875" style="1" customWidth="1"/>
    <col min="16" max="16384" width="9.77734375" style="1" customWidth="1"/>
  </cols>
  <sheetData>
    <row r="1" spans="1:15" ht="21" customHeight="1">
      <c r="A1" s="267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55" t="s">
        <v>171</v>
      </c>
    </row>
    <row r="2" spans="1:15" ht="21" customHeight="1">
      <c r="A2" s="244" t="s">
        <v>146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21" ht="15" customHeight="1">
      <c r="A3" s="118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2"/>
      <c r="Q3" s="2"/>
      <c r="R3" s="2"/>
      <c r="S3" s="2"/>
      <c r="T3" s="2"/>
      <c r="U3" s="2"/>
    </row>
    <row r="4" spans="1:21" ht="24.75" customHeight="1">
      <c r="A4" s="430" t="s">
        <v>79</v>
      </c>
      <c r="B4" s="435"/>
      <c r="C4" s="435"/>
      <c r="D4" s="435"/>
      <c r="E4" s="435"/>
      <c r="F4" s="437">
        <v>2000</v>
      </c>
      <c r="G4" s="437">
        <v>2001</v>
      </c>
      <c r="H4" s="437">
        <v>2002</v>
      </c>
      <c r="I4" s="437">
        <v>2003</v>
      </c>
      <c r="J4" s="437">
        <v>2004</v>
      </c>
      <c r="K4" s="437">
        <v>2005</v>
      </c>
      <c r="L4" s="437">
        <v>2006</v>
      </c>
      <c r="M4" s="437">
        <v>2007</v>
      </c>
      <c r="N4" s="437">
        <v>2008</v>
      </c>
      <c r="O4" s="437" t="s">
        <v>165</v>
      </c>
      <c r="P4" s="2"/>
      <c r="Q4" s="2"/>
      <c r="R4" s="2"/>
      <c r="S4" s="2"/>
      <c r="T4" s="2"/>
      <c r="U4" s="2"/>
    </row>
    <row r="5" spans="1:21" ht="24.75" customHeight="1">
      <c r="A5" s="436"/>
      <c r="B5" s="436"/>
      <c r="C5" s="436"/>
      <c r="D5" s="436"/>
      <c r="E5" s="436"/>
      <c r="F5" s="429"/>
      <c r="G5" s="429"/>
      <c r="H5" s="429"/>
      <c r="I5" s="429"/>
      <c r="J5" s="438"/>
      <c r="K5" s="438"/>
      <c r="L5" s="429"/>
      <c r="M5" s="429"/>
      <c r="N5" s="429"/>
      <c r="O5" s="429"/>
      <c r="P5" s="2"/>
      <c r="Q5" s="2"/>
      <c r="R5" s="2"/>
      <c r="S5" s="2"/>
      <c r="T5" s="2"/>
      <c r="U5" s="2"/>
    </row>
    <row r="6" spans="1:21" ht="15.75">
      <c r="A6" s="2"/>
      <c r="B6" s="2"/>
      <c r="C6" s="2"/>
      <c r="D6" s="2"/>
      <c r="E6" s="2"/>
      <c r="F6" s="76"/>
      <c r="G6" s="76"/>
      <c r="H6" s="7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1" customHeight="1">
      <c r="A7" s="62"/>
      <c r="B7" s="61"/>
      <c r="C7" s="62" t="s">
        <v>291</v>
      </c>
      <c r="D7" s="62"/>
      <c r="E7" s="61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80"/>
      <c r="Q7" s="2"/>
      <c r="R7" s="2"/>
      <c r="S7" s="2"/>
      <c r="T7" s="2"/>
      <c r="U7" s="2"/>
    </row>
    <row r="8" spans="1:21" ht="15.75">
      <c r="A8" s="227"/>
      <c r="B8" s="226"/>
      <c r="C8" s="227" t="s">
        <v>60</v>
      </c>
      <c r="D8" s="227"/>
      <c r="E8" s="226"/>
      <c r="F8" s="235">
        <v>9.4</v>
      </c>
      <c r="G8" s="235">
        <v>8.55</v>
      </c>
      <c r="H8" s="235">
        <v>7.6</v>
      </c>
      <c r="I8" s="235">
        <v>11.75</v>
      </c>
      <c r="J8" s="235">
        <v>10</v>
      </c>
      <c r="K8" s="235">
        <v>9.28</v>
      </c>
      <c r="L8" s="235">
        <v>12.67</v>
      </c>
      <c r="M8" s="235">
        <v>14.46</v>
      </c>
      <c r="N8" s="235">
        <v>17.55</v>
      </c>
      <c r="O8" s="235">
        <v>17.24</v>
      </c>
      <c r="P8" s="80"/>
      <c r="Q8" s="2"/>
      <c r="R8" s="2"/>
      <c r="S8" s="2"/>
      <c r="T8" s="2"/>
      <c r="U8" s="2"/>
    </row>
    <row r="9" spans="1:21" ht="21" customHeight="1">
      <c r="A9" s="62"/>
      <c r="B9" s="61"/>
      <c r="C9" s="62" t="s">
        <v>292</v>
      </c>
      <c r="D9" s="62"/>
      <c r="E9" s="61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80"/>
      <c r="Q9" s="2"/>
      <c r="R9" s="2"/>
      <c r="S9" s="2"/>
      <c r="T9" s="2"/>
      <c r="U9" s="2"/>
    </row>
    <row r="10" spans="1:21" ht="15.75">
      <c r="A10" s="62"/>
      <c r="B10" s="61"/>
      <c r="C10" s="62" t="s">
        <v>61</v>
      </c>
      <c r="D10" s="62"/>
      <c r="E10" s="61"/>
      <c r="F10" s="119">
        <v>0.62</v>
      </c>
      <c r="G10" s="119">
        <v>0.7</v>
      </c>
      <c r="H10" s="119">
        <v>0.75</v>
      </c>
      <c r="I10" s="119">
        <v>0.8</v>
      </c>
      <c r="J10" s="119">
        <v>0.8</v>
      </c>
      <c r="K10" s="119">
        <v>0.9</v>
      </c>
      <c r="L10" s="119">
        <v>0.94</v>
      </c>
      <c r="M10" s="119">
        <v>1.0904552631578948</v>
      </c>
      <c r="N10" s="119">
        <v>1.35640625</v>
      </c>
      <c r="O10" s="119">
        <v>1.22</v>
      </c>
      <c r="P10" s="80"/>
      <c r="Q10" s="2"/>
      <c r="R10" s="2"/>
      <c r="S10" s="2"/>
      <c r="T10" s="2"/>
      <c r="U10" s="2"/>
    </row>
    <row r="11" spans="1:17" s="6" customFormat="1" ht="48" customHeight="1">
      <c r="A11" s="245" t="s">
        <v>293</v>
      </c>
      <c r="B11" s="108"/>
      <c r="C11" s="108"/>
      <c r="D11" s="108"/>
      <c r="E11" s="108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40"/>
      <c r="Q11" s="16"/>
    </row>
    <row r="12" spans="1:21" ht="16.5" customHeight="1">
      <c r="A12" s="62"/>
      <c r="B12" s="62" t="s">
        <v>294</v>
      </c>
      <c r="C12" s="62"/>
      <c r="D12" s="62"/>
      <c r="E12" s="6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80"/>
      <c r="Q12" s="2"/>
      <c r="R12" s="2"/>
      <c r="S12" s="2"/>
      <c r="T12" s="2"/>
      <c r="U12" s="2"/>
    </row>
    <row r="13" spans="1:21" ht="15.75">
      <c r="A13" s="62"/>
      <c r="B13" s="62" t="s">
        <v>62</v>
      </c>
      <c r="C13" s="62"/>
      <c r="D13" s="62"/>
      <c r="E13" s="6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80"/>
      <c r="Q13" s="2"/>
      <c r="R13" s="2"/>
      <c r="S13" s="2"/>
      <c r="T13" s="2"/>
      <c r="U13" s="2"/>
    </row>
    <row r="14" spans="1:21" ht="6" customHeight="1">
      <c r="A14" s="62"/>
      <c r="B14" s="62"/>
      <c r="C14" s="62"/>
      <c r="D14" s="62"/>
      <c r="E14" s="6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80"/>
      <c r="Q14" s="2"/>
      <c r="R14" s="2"/>
      <c r="S14" s="2"/>
      <c r="T14" s="2"/>
      <c r="U14" s="2"/>
    </row>
    <row r="15" spans="1:21" ht="16.5" customHeight="1">
      <c r="A15" s="226"/>
      <c r="B15" s="226"/>
      <c r="C15" s="226" t="s">
        <v>295</v>
      </c>
      <c r="D15" s="226"/>
      <c r="E15" s="226"/>
      <c r="F15" s="235">
        <v>5.27</v>
      </c>
      <c r="G15" s="235">
        <v>5.61</v>
      </c>
      <c r="H15" s="235">
        <v>5.86</v>
      </c>
      <c r="I15" s="235">
        <v>6.04</v>
      </c>
      <c r="J15" s="235">
        <v>6.22</v>
      </c>
      <c r="K15" s="235">
        <v>6.47</v>
      </c>
      <c r="L15" s="235">
        <v>6.74</v>
      </c>
      <c r="M15" s="235">
        <v>7.01</v>
      </c>
      <c r="N15" s="235">
        <v>7.7</v>
      </c>
      <c r="O15" s="235">
        <v>7.77</v>
      </c>
      <c r="P15" s="80"/>
      <c r="Q15" s="2"/>
      <c r="R15" s="2"/>
      <c r="S15" s="2"/>
      <c r="T15" s="2"/>
      <c r="U15" s="2"/>
    </row>
    <row r="16" spans="1:21" ht="21.75" customHeight="1">
      <c r="A16" s="61"/>
      <c r="B16" s="61"/>
      <c r="C16" s="61" t="s">
        <v>296</v>
      </c>
      <c r="D16" s="61"/>
      <c r="E16" s="61"/>
      <c r="F16" s="119">
        <v>5.92</v>
      </c>
      <c r="G16" s="119">
        <v>6.3</v>
      </c>
      <c r="H16" s="119">
        <v>6.58</v>
      </c>
      <c r="I16" s="119">
        <v>6.78</v>
      </c>
      <c r="J16" s="119">
        <v>7.35</v>
      </c>
      <c r="K16" s="119">
        <v>7.65</v>
      </c>
      <c r="L16" s="119">
        <v>8.3</v>
      </c>
      <c r="M16" s="119">
        <v>8.73</v>
      </c>
      <c r="N16" s="119">
        <v>9.57</v>
      </c>
      <c r="O16" s="119">
        <v>9.57</v>
      </c>
      <c r="P16" s="80"/>
      <c r="Q16" s="2"/>
      <c r="R16" s="2"/>
      <c r="S16" s="2"/>
      <c r="T16" s="2"/>
      <c r="U16" s="2"/>
    </row>
    <row r="17" spans="1:21" ht="8.25" customHeight="1">
      <c r="A17" s="61"/>
      <c r="B17" s="61"/>
      <c r="C17" s="61"/>
      <c r="D17" s="61"/>
      <c r="E17" s="61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80"/>
      <c r="Q17" s="2"/>
      <c r="R17" s="2"/>
      <c r="S17" s="2"/>
      <c r="T17" s="2"/>
      <c r="U17" s="2"/>
    </row>
    <row r="18" spans="1:21" s="6" customFormat="1" ht="20.25" customHeight="1">
      <c r="A18" s="29"/>
      <c r="B18" s="29" t="s">
        <v>297</v>
      </c>
      <c r="C18" s="29"/>
      <c r="D18" s="29"/>
      <c r="E18" s="3"/>
      <c r="P18" s="3"/>
      <c r="Q18" s="18"/>
      <c r="R18" s="18"/>
      <c r="S18" s="18"/>
      <c r="T18" s="18"/>
      <c r="U18" s="18"/>
    </row>
    <row r="19" spans="1:21" s="6" customFormat="1" ht="15.75">
      <c r="A19" s="212"/>
      <c r="B19" s="212" t="s">
        <v>62</v>
      </c>
      <c r="C19" s="212"/>
      <c r="D19" s="212"/>
      <c r="E19" s="216"/>
      <c r="F19" s="236">
        <v>4.37</v>
      </c>
      <c r="G19" s="236">
        <v>4.65</v>
      </c>
      <c r="H19" s="236">
        <v>4.86</v>
      </c>
      <c r="I19" s="236">
        <v>5.01</v>
      </c>
      <c r="J19" s="236">
        <v>5.16</v>
      </c>
      <c r="K19" s="236">
        <v>5.31</v>
      </c>
      <c r="L19" s="236">
        <v>5.7</v>
      </c>
      <c r="M19" s="236">
        <v>5.93</v>
      </c>
      <c r="N19" s="236">
        <v>7.33</v>
      </c>
      <c r="O19" s="236">
        <v>8.16</v>
      </c>
      <c r="P19" s="3"/>
      <c r="Q19" s="18"/>
      <c r="R19" s="18"/>
      <c r="S19" s="18"/>
      <c r="T19" s="18"/>
      <c r="U19" s="18"/>
    </row>
    <row r="20" spans="1:21" s="6" customFormat="1" ht="24" customHeight="1">
      <c r="A20" s="285"/>
      <c r="B20" s="286"/>
      <c r="C20" s="285"/>
      <c r="D20" s="285"/>
      <c r="E20" s="263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3"/>
      <c r="Q20" s="18"/>
      <c r="R20" s="18"/>
      <c r="S20" s="18"/>
      <c r="T20" s="18"/>
      <c r="U20" s="18"/>
    </row>
    <row r="21" spans="1:21" ht="12.75" customHeight="1">
      <c r="A21" s="282"/>
      <c r="B21" s="87"/>
      <c r="C21" s="283"/>
      <c r="D21" s="283"/>
      <c r="E21" s="283"/>
      <c r="F21" s="284"/>
      <c r="G21" s="76"/>
      <c r="H21" s="76"/>
      <c r="I21" s="87"/>
      <c r="J21" s="87"/>
      <c r="K21" s="87"/>
      <c r="L21" s="87"/>
      <c r="M21" s="87"/>
      <c r="N21" s="87"/>
      <c r="O21" s="87"/>
      <c r="P21" s="2"/>
      <c r="Q21" s="2"/>
      <c r="R21" s="2"/>
      <c r="S21" s="2"/>
      <c r="T21" s="2"/>
      <c r="U21" s="2"/>
    </row>
    <row r="22" spans="1:19" s="146" customFormat="1" ht="16.5">
      <c r="A22" s="152" t="s">
        <v>13</v>
      </c>
      <c r="B22" s="152" t="s">
        <v>0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s="146" customFormat="1" ht="16.5">
      <c r="A23" s="153" t="s">
        <v>14</v>
      </c>
      <c r="B23" s="153" t="s">
        <v>11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s="146" customFormat="1" ht="16.5">
      <c r="A24" s="153" t="s">
        <v>52</v>
      </c>
      <c r="B24" s="449" t="s">
        <v>535</v>
      </c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153"/>
      <c r="Q24" s="153"/>
      <c r="R24" s="153"/>
      <c r="S24" s="153"/>
    </row>
    <row r="25" spans="1:19" s="146" customFormat="1" ht="18" customHeight="1">
      <c r="A25" s="153" t="s">
        <v>15</v>
      </c>
      <c r="B25" s="153" t="s">
        <v>33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</row>
    <row r="26" spans="1:19" s="146" customFormat="1" ht="20.25" customHeight="1">
      <c r="A26" s="153" t="s">
        <v>64</v>
      </c>
      <c r="B26" s="425" t="s">
        <v>534</v>
      </c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153"/>
      <c r="Q26" s="153"/>
      <c r="R26" s="153"/>
      <c r="S26" s="153"/>
    </row>
    <row r="27" spans="1:19" s="146" customFormat="1" ht="21.75" customHeight="1">
      <c r="A27" s="153" t="s">
        <v>1</v>
      </c>
      <c r="B27" s="153" t="s">
        <v>358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</row>
    <row r="28" spans="1:19" s="146" customFormat="1" ht="20.25" customHeight="1">
      <c r="A28" s="153" t="s">
        <v>63</v>
      </c>
      <c r="B28" s="153" t="s">
        <v>359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</row>
    <row r="29" spans="1:19" s="146" customFormat="1" ht="18.75" customHeight="1">
      <c r="A29" s="153" t="s">
        <v>69</v>
      </c>
      <c r="B29" s="153" t="s">
        <v>500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</row>
    <row r="30" spans="1:19" s="146" customFormat="1" ht="25.5" customHeight="1">
      <c r="A30" s="153" t="s">
        <v>70</v>
      </c>
      <c r="B30" s="153" t="s">
        <v>356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</row>
    <row r="31" spans="1:19" s="146" customFormat="1" ht="27" customHeight="1">
      <c r="A31" s="443" t="s">
        <v>499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153"/>
      <c r="Q31" s="153"/>
      <c r="R31" s="153"/>
      <c r="S31" s="153"/>
    </row>
    <row r="32" spans="1:19" ht="1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2"/>
      <c r="Q32" s="2"/>
      <c r="R32" s="2"/>
      <c r="S32" s="2"/>
    </row>
    <row r="33" spans="1:19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>
      <c r="O71" s="2"/>
    </row>
    <row r="72" ht="15" customHeight="1">
      <c r="O72" s="2"/>
    </row>
    <row r="73" spans="1:15" ht="15" customHeight="1">
      <c r="A73" s="12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spans="1:15" ht="18.75" customHeight="1">
      <c r="A88" s="440"/>
      <c r="B88" s="440"/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</row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/>
  <mergeCells count="15">
    <mergeCell ref="M4:M5"/>
    <mergeCell ref="J4:J5"/>
    <mergeCell ref="I4:I5"/>
    <mergeCell ref="L4:L5"/>
    <mergeCell ref="O4:O5"/>
    <mergeCell ref="A88:O88"/>
    <mergeCell ref="B26:O26"/>
    <mergeCell ref="B24:O24"/>
    <mergeCell ref="A31:O31"/>
    <mergeCell ref="F4:F5"/>
    <mergeCell ref="N4:N5"/>
    <mergeCell ref="A4:E5"/>
    <mergeCell ref="G4:G5"/>
    <mergeCell ref="K4:K5"/>
    <mergeCell ref="H4:H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&amp;C&amp;"Gill Sans,Normal"&amp;24 &amp;R&amp;"Gill Sans,Normal"&amp;24 20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U634"/>
  <sheetViews>
    <sheetView showGridLines="0" view="pageBreakPreview" zoomScale="60" zoomScaleNormal="60" zoomScalePageLayoutView="0" workbookViewId="0" topLeftCell="A1">
      <selection activeCell="I90" sqref="I90"/>
    </sheetView>
  </sheetViews>
  <sheetFormatPr defaultColWidth="9.77734375" defaultRowHeight="15.75"/>
  <cols>
    <col min="1" max="1" width="2.88671875" style="1" customWidth="1"/>
    <col min="2" max="4" width="2.77734375" style="1" customWidth="1"/>
    <col min="5" max="5" width="43.3359375" style="1" customWidth="1"/>
    <col min="6" max="15" width="13.21484375" style="1" customWidth="1"/>
    <col min="16" max="16" width="7.77734375" style="1" customWidth="1"/>
    <col min="17" max="17" width="9.77734375" style="59" customWidth="1"/>
    <col min="18" max="18" width="12.6640625" style="1" bestFit="1" customWidth="1"/>
    <col min="19" max="16384" width="9.77734375" style="1" customWidth="1"/>
  </cols>
  <sheetData>
    <row r="1" spans="1:16" ht="26.25">
      <c r="A1" s="267" t="s">
        <v>298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355" t="s">
        <v>299</v>
      </c>
    </row>
    <row r="2" spans="1:16" ht="26.25">
      <c r="A2" s="244" t="s">
        <v>146</v>
      </c>
      <c r="B2" s="117"/>
      <c r="C2" s="117"/>
      <c r="D2" s="117"/>
      <c r="E2" s="117"/>
      <c r="F2" s="124"/>
      <c r="G2" s="124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5.7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24.75" customHeight="1">
      <c r="A4" s="430" t="s">
        <v>79</v>
      </c>
      <c r="B4" s="435"/>
      <c r="C4" s="435"/>
      <c r="D4" s="435"/>
      <c r="E4" s="435"/>
      <c r="F4" s="437">
        <v>2000</v>
      </c>
      <c r="G4" s="437">
        <v>2001</v>
      </c>
      <c r="H4" s="437">
        <v>2002</v>
      </c>
      <c r="I4" s="437">
        <v>2003</v>
      </c>
      <c r="J4" s="437">
        <v>2004</v>
      </c>
      <c r="K4" s="437">
        <v>2005</v>
      </c>
      <c r="L4" s="437">
        <v>2006</v>
      </c>
      <c r="M4" s="437">
        <v>2007</v>
      </c>
      <c r="N4" s="437">
        <v>2008</v>
      </c>
      <c r="O4" s="437" t="s">
        <v>145</v>
      </c>
      <c r="P4" s="441" t="s">
        <v>35</v>
      </c>
    </row>
    <row r="5" spans="1:16" ht="24.75" customHeight="1">
      <c r="A5" s="436"/>
      <c r="B5" s="436"/>
      <c r="C5" s="436"/>
      <c r="D5" s="436"/>
      <c r="E5" s="436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</row>
    <row r="6" spans="1:16" ht="15.75">
      <c r="A6" s="125"/>
      <c r="B6" s="125"/>
      <c r="C6" s="125"/>
      <c r="D6" s="125"/>
      <c r="E6" s="125"/>
      <c r="F6" s="77"/>
      <c r="G6" s="81"/>
      <c r="H6" s="81"/>
      <c r="I6" s="81"/>
      <c r="J6" s="81"/>
      <c r="K6" s="81"/>
      <c r="L6" s="81"/>
      <c r="M6" s="81"/>
      <c r="N6" s="81"/>
      <c r="O6" s="81"/>
      <c r="P6" s="126"/>
    </row>
    <row r="7" spans="1:17" s="6" customFormat="1" ht="39" customHeight="1">
      <c r="A7" s="245" t="s">
        <v>357</v>
      </c>
      <c r="B7" s="239"/>
      <c r="C7" s="239"/>
      <c r="D7" s="239"/>
      <c r="E7" s="239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27"/>
      <c r="Q7" s="16"/>
    </row>
    <row r="8" spans="1:21" s="6" customFormat="1" ht="16.5" customHeight="1">
      <c r="A8" s="29"/>
      <c r="B8" s="29" t="s">
        <v>149</v>
      </c>
      <c r="C8" s="29"/>
      <c r="D8" s="29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268"/>
      <c r="Q8" s="16"/>
      <c r="R8" s="36"/>
      <c r="U8" s="40"/>
    </row>
    <row r="9" spans="1:21" s="6" customFormat="1" ht="15.75">
      <c r="A9" s="212"/>
      <c r="B9" s="212" t="s">
        <v>38</v>
      </c>
      <c r="C9" s="212"/>
      <c r="D9" s="212"/>
      <c r="E9" s="212"/>
      <c r="F9" s="387">
        <v>7405547.130185535</v>
      </c>
      <c r="G9" s="221">
        <v>7393921.762337657</v>
      </c>
      <c r="H9" s="221">
        <v>7455046.195731767</v>
      </c>
      <c r="I9" s="221">
        <v>7555803.382999999</v>
      </c>
      <c r="J9" s="221">
        <v>7861678.804264021</v>
      </c>
      <c r="K9" s="221">
        <v>8113678.806250863</v>
      </c>
      <c r="L9" s="221">
        <v>8513899.838507686</v>
      </c>
      <c r="M9" s="221">
        <v>8798342.448125351</v>
      </c>
      <c r="N9" s="221">
        <v>8929455.486130169</v>
      </c>
      <c r="O9" s="221">
        <v>8345648.426054243</v>
      </c>
      <c r="P9" s="381">
        <f>(((O9/F9)^(1/9))-1)*100</f>
        <v>1.3367549010733226</v>
      </c>
      <c r="Q9" s="16"/>
      <c r="R9" s="36"/>
      <c r="U9" s="40"/>
    </row>
    <row r="10" spans="1:21" s="6" customFormat="1" ht="5.25" customHeight="1">
      <c r="A10" s="29"/>
      <c r="B10" s="29"/>
      <c r="C10" s="29"/>
      <c r="D10" s="29"/>
      <c r="E10" s="29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2"/>
      <c r="Q10" s="16"/>
      <c r="R10" s="36"/>
      <c r="U10" s="40"/>
    </row>
    <row r="11" spans="1:21" s="6" customFormat="1" ht="16.5" customHeight="1">
      <c r="A11" s="29"/>
      <c r="B11" s="29" t="s">
        <v>150</v>
      </c>
      <c r="C11" s="29"/>
      <c r="D11" s="29"/>
      <c r="E11" s="29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2"/>
      <c r="Q11" s="16"/>
      <c r="R11" s="36"/>
      <c r="U11" s="40"/>
    </row>
    <row r="12" spans="1:21" s="6" customFormat="1" ht="15.75">
      <c r="A12" s="29"/>
      <c r="B12" s="29" t="s">
        <v>38</v>
      </c>
      <c r="C12" s="29"/>
      <c r="D12" s="29"/>
      <c r="E12" s="29"/>
      <c r="F12" s="184">
        <v>7021246.264544031</v>
      </c>
      <c r="G12" s="184">
        <v>7009443.743485827</v>
      </c>
      <c r="H12" s="184">
        <v>7067553.733076487</v>
      </c>
      <c r="I12" s="184">
        <v>7162773.266</v>
      </c>
      <c r="J12" s="184">
        <v>7452927.4822640205</v>
      </c>
      <c r="K12" s="184">
        <v>7691438.690250863</v>
      </c>
      <c r="L12" s="184">
        <v>8070547.716507687</v>
      </c>
      <c r="M12" s="184">
        <v>8339916.354125349</v>
      </c>
      <c r="N12" s="184">
        <v>8464197.919243155</v>
      </c>
      <c r="O12" s="184">
        <v>7910809.360354035</v>
      </c>
      <c r="P12" s="182">
        <f>(((O12/F12)^(1/9))-1)*100</f>
        <v>1.3342602460629127</v>
      </c>
      <c r="Q12" s="16"/>
      <c r="R12" s="36"/>
      <c r="U12" s="40"/>
    </row>
    <row r="13" spans="1:17" s="6" customFormat="1" ht="40.5" customHeight="1">
      <c r="A13" s="245" t="s">
        <v>151</v>
      </c>
      <c r="B13" s="239"/>
      <c r="C13" s="239"/>
      <c r="D13" s="239"/>
      <c r="E13" s="239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2"/>
      <c r="Q13" s="16"/>
    </row>
    <row r="14" spans="1:21" s="6" customFormat="1" ht="17.25" customHeight="1">
      <c r="A14" s="220"/>
      <c r="B14" s="216" t="s">
        <v>300</v>
      </c>
      <c r="C14" s="216"/>
      <c r="D14" s="216"/>
      <c r="E14" s="216"/>
      <c r="F14" s="222">
        <v>93.24815496</v>
      </c>
      <c r="G14" s="222">
        <v>97.35433612</v>
      </c>
      <c r="H14" s="221">
        <v>102.904</v>
      </c>
      <c r="I14" s="221">
        <v>106.996</v>
      </c>
      <c r="J14" s="221">
        <v>112.55</v>
      </c>
      <c r="K14" s="221">
        <v>116.301</v>
      </c>
      <c r="L14" s="221">
        <v>121.015</v>
      </c>
      <c r="M14" s="221">
        <v>125.564</v>
      </c>
      <c r="N14" s="221">
        <v>133.761</v>
      </c>
      <c r="O14" s="221">
        <v>138.541</v>
      </c>
      <c r="P14" s="381">
        <f>(((O14/F14)^(1/9))-1)*100</f>
        <v>4.497098070335004</v>
      </c>
      <c r="Q14" s="16"/>
      <c r="R14" s="36"/>
      <c r="U14" s="40"/>
    </row>
    <row r="15" spans="1:21" s="6" customFormat="1" ht="16.5" customHeight="1">
      <c r="A15" s="3"/>
      <c r="B15" s="3"/>
      <c r="C15" s="29" t="s">
        <v>479</v>
      </c>
      <c r="D15" s="29"/>
      <c r="E15" s="29"/>
      <c r="F15" s="184">
        <v>8.959306478718943</v>
      </c>
      <c r="G15" s="184">
        <v>4.403498559045382</v>
      </c>
      <c r="H15" s="181">
        <v>5.700479404594194</v>
      </c>
      <c r="I15" s="181">
        <v>3.9765218067324914</v>
      </c>
      <c r="J15" s="181">
        <v>5.190848256009573</v>
      </c>
      <c r="K15" s="181">
        <v>3.3327410039982297</v>
      </c>
      <c r="L15" s="181">
        <v>4.053275552230851</v>
      </c>
      <c r="M15" s="181">
        <v>3.759038135768278</v>
      </c>
      <c r="N15" s="181">
        <v>6.528145009716169</v>
      </c>
      <c r="O15" s="181">
        <v>3.5735378772586923</v>
      </c>
      <c r="P15" s="182">
        <f>+(F15+G15+H15+I15+J15+K15+L15+M15+N15+O15)/10</f>
        <v>4.947739208407281</v>
      </c>
      <c r="Q15" s="16"/>
      <c r="R15" s="36"/>
      <c r="U15" s="40"/>
    </row>
    <row r="16" spans="1:21" s="6" customFormat="1" ht="9" customHeight="1">
      <c r="A16" s="3"/>
      <c r="B16" s="3"/>
      <c r="C16" s="29"/>
      <c r="D16" s="29"/>
      <c r="E16" s="29"/>
      <c r="F16" s="184"/>
      <c r="G16" s="184"/>
      <c r="H16" s="181"/>
      <c r="I16" s="181"/>
      <c r="J16" s="181"/>
      <c r="K16" s="181"/>
      <c r="L16" s="181"/>
      <c r="M16" s="181"/>
      <c r="N16" s="181"/>
      <c r="O16" s="181"/>
      <c r="P16" s="183"/>
      <c r="Q16" s="16"/>
      <c r="R16" s="36"/>
      <c r="U16" s="40"/>
    </row>
    <row r="17" spans="1:21" s="6" customFormat="1" ht="16.5" customHeight="1">
      <c r="A17" s="212"/>
      <c r="B17" s="212" t="s">
        <v>301</v>
      </c>
      <c r="C17" s="212"/>
      <c r="D17" s="212"/>
      <c r="E17" s="212"/>
      <c r="F17" s="222">
        <v>93.73972071</v>
      </c>
      <c r="G17" s="222">
        <v>97.32807416</v>
      </c>
      <c r="H17" s="221">
        <v>103.22834431</v>
      </c>
      <c r="I17" s="221">
        <v>108.08969775</v>
      </c>
      <c r="J17" s="221">
        <v>115.3683712</v>
      </c>
      <c r="K17" s="221">
        <v>119.847757</v>
      </c>
      <c r="L17" s="221">
        <v>124.869246</v>
      </c>
      <c r="M17" s="221">
        <v>129.898598</v>
      </c>
      <c r="N17" s="221">
        <v>140.704572</v>
      </c>
      <c r="O17" s="221">
        <v>145.70023326</v>
      </c>
      <c r="P17" s="381">
        <f>(((O17/F17)^(1/9))-1)*100</f>
        <v>5.022376992252453</v>
      </c>
      <c r="Q17" s="16"/>
      <c r="R17" s="36"/>
      <c r="U17" s="40"/>
    </row>
    <row r="18" spans="1:21" s="6" customFormat="1" ht="16.5" customHeight="1">
      <c r="A18" s="3"/>
      <c r="B18" s="3"/>
      <c r="C18" s="29" t="s">
        <v>480</v>
      </c>
      <c r="D18" s="29"/>
      <c r="E18" s="29"/>
      <c r="F18" s="184">
        <v>8.737469793503049</v>
      </c>
      <c r="G18" s="184">
        <v>3.8279967369448276</v>
      </c>
      <c r="H18" s="181">
        <v>6.0622489460753215</v>
      </c>
      <c r="I18" s="181">
        <v>4.709320363989478</v>
      </c>
      <c r="J18" s="181">
        <v>6.733919699576552</v>
      </c>
      <c r="K18" s="181">
        <v>3.88268097521689</v>
      </c>
      <c r="L18" s="181">
        <v>4.189889844997263</v>
      </c>
      <c r="M18" s="181">
        <v>4.027694697539852</v>
      </c>
      <c r="N18" s="181">
        <v>8.31877646593231</v>
      </c>
      <c r="O18" s="181">
        <v>3.5504612174222627</v>
      </c>
      <c r="P18" s="182">
        <f>+(F18+G18+H18+I18+J18+K18+L18+M18+N18+O18)/10</f>
        <v>5.40404587411978</v>
      </c>
      <c r="Q18" s="16"/>
      <c r="R18" s="36"/>
      <c r="U18" s="40"/>
    </row>
    <row r="19" spans="1:21" s="6" customFormat="1" ht="9" customHeight="1">
      <c r="A19" s="3"/>
      <c r="B19" s="3"/>
      <c r="C19" s="29"/>
      <c r="D19" s="29"/>
      <c r="E19" s="29"/>
      <c r="F19" s="184"/>
      <c r="G19" s="184"/>
      <c r="H19" s="181"/>
      <c r="I19" s="181"/>
      <c r="J19" s="181"/>
      <c r="K19" s="181"/>
      <c r="L19" s="181"/>
      <c r="M19" s="181"/>
      <c r="N19" s="181"/>
      <c r="O19" s="181"/>
      <c r="P19" s="183"/>
      <c r="Q19" s="16"/>
      <c r="R19" s="36"/>
      <c r="U19" s="40"/>
    </row>
    <row r="20" spans="1:21" s="6" customFormat="1" ht="16.5" customHeight="1">
      <c r="A20" s="212"/>
      <c r="B20" s="212" t="s">
        <v>302</v>
      </c>
      <c r="C20" s="212"/>
      <c r="D20" s="212"/>
      <c r="E20" s="212"/>
      <c r="F20" s="222">
        <v>86.7805</v>
      </c>
      <c r="G20" s="222">
        <v>90.5409</v>
      </c>
      <c r="H20" s="222">
        <v>95.6717</v>
      </c>
      <c r="I20" s="222">
        <v>100</v>
      </c>
      <c r="J20" s="222">
        <v>106.524</v>
      </c>
      <c r="K20" s="222">
        <v>110.344</v>
      </c>
      <c r="L20" s="222">
        <v>116.287</v>
      </c>
      <c r="M20" s="222">
        <v>120.436</v>
      </c>
      <c r="N20" s="222">
        <v>129.774</v>
      </c>
      <c r="O20" s="222">
        <v>134.045</v>
      </c>
      <c r="P20" s="381">
        <f>(((O20/F20)^(1/9))-1)*100</f>
        <v>4.94963710585159</v>
      </c>
      <c r="Q20" s="16"/>
      <c r="R20" s="36"/>
      <c r="U20" s="40"/>
    </row>
    <row r="21" spans="1:21" s="6" customFormat="1" ht="16.5" customHeight="1">
      <c r="A21" s="3"/>
      <c r="B21" s="3"/>
      <c r="C21" s="29" t="s">
        <v>480</v>
      </c>
      <c r="D21" s="29"/>
      <c r="E21" s="29"/>
      <c r="F21" s="184">
        <v>8.57823142870011</v>
      </c>
      <c r="G21" s="184">
        <v>4.333231543952842</v>
      </c>
      <c r="H21" s="184">
        <v>5.666831233177505</v>
      </c>
      <c r="I21" s="184">
        <v>4.52411737222187</v>
      </c>
      <c r="J21" s="184">
        <v>6.5239999999999965</v>
      </c>
      <c r="K21" s="184">
        <v>3.586046336975701</v>
      </c>
      <c r="L21" s="184">
        <v>5.385884144131081</v>
      </c>
      <c r="M21" s="184">
        <v>3.567896669447146</v>
      </c>
      <c r="N21" s="184">
        <v>7.753495632535112</v>
      </c>
      <c r="O21" s="184">
        <v>3.2911060767179867</v>
      </c>
      <c r="P21" s="182">
        <f>+(F21+G21+H21+I21+J21+K21+L21+M21+N21+O21)/10</f>
        <v>5.321084043785936</v>
      </c>
      <c r="Q21" s="16"/>
      <c r="R21" s="36"/>
      <c r="U21" s="40"/>
    </row>
    <row r="22" spans="1:21" s="6" customFormat="1" ht="8.25" customHeight="1">
      <c r="A22" s="3"/>
      <c r="B22" s="3"/>
      <c r="C22" s="29"/>
      <c r="D22" s="29"/>
      <c r="E22" s="29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3"/>
      <c r="Q22" s="16"/>
      <c r="R22" s="36"/>
      <c r="U22" s="40"/>
    </row>
    <row r="23" spans="1:21" s="6" customFormat="1" ht="16.5" customHeight="1">
      <c r="A23" s="212"/>
      <c r="B23" s="212" t="s">
        <v>492</v>
      </c>
      <c r="C23" s="212"/>
      <c r="D23" s="212"/>
      <c r="E23" s="212"/>
      <c r="F23" s="222">
        <v>81.3486960814676</v>
      </c>
      <c r="G23" s="222">
        <v>86.1306933530291</v>
      </c>
      <c r="H23" s="221">
        <v>92.122580079426</v>
      </c>
      <c r="I23" s="221">
        <v>100</v>
      </c>
      <c r="J23" s="221">
        <v>109.07114667860766</v>
      </c>
      <c r="K23" s="221">
        <v>114.02642033687908</v>
      </c>
      <c r="L23" s="221">
        <v>121.94130070196158</v>
      </c>
      <c r="M23" s="221">
        <v>127.38506950570428</v>
      </c>
      <c r="N23" s="221">
        <v>135.8518703343908</v>
      </c>
      <c r="O23" s="221">
        <v>141.66647775303517</v>
      </c>
      <c r="P23" s="381">
        <f>(((O23/F23)^(1/9))-1)*100</f>
        <v>6.357592961353875</v>
      </c>
      <c r="Q23" s="16"/>
      <c r="R23" s="36"/>
      <c r="U23" s="40"/>
    </row>
    <row r="24" spans="1:21" s="6" customFormat="1" ht="16.5" customHeight="1">
      <c r="A24" s="3"/>
      <c r="B24" s="3"/>
      <c r="C24" s="29" t="s">
        <v>480</v>
      </c>
      <c r="D24" s="29"/>
      <c r="E24" s="29"/>
      <c r="F24" s="184">
        <v>12.102342632738017</v>
      </c>
      <c r="G24" s="184">
        <v>5.878394494206174</v>
      </c>
      <c r="H24" s="181">
        <v>6.956738060655776</v>
      </c>
      <c r="I24" s="181">
        <v>8.5510196455443</v>
      </c>
      <c r="J24" s="181">
        <v>9.071146678607667</v>
      </c>
      <c r="K24" s="181">
        <v>4.543157204418868</v>
      </c>
      <c r="L24" s="181">
        <v>6.9412688232243225</v>
      </c>
      <c r="M24" s="181">
        <v>4.464253515753369</v>
      </c>
      <c r="N24" s="181">
        <v>6.646619467682102</v>
      </c>
      <c r="O24" s="181">
        <v>4.280108477220135</v>
      </c>
      <c r="P24" s="182">
        <f>+(F24+G24+H24+I24+J24+K24+L24+M24+N24+O24)/10</f>
        <v>6.943504900005074</v>
      </c>
      <c r="Q24" s="16"/>
      <c r="R24" s="36"/>
      <c r="U24" s="40"/>
    </row>
    <row r="25" spans="1:21" s="6" customFormat="1" ht="8.25" customHeight="1">
      <c r="A25" s="3"/>
      <c r="B25" s="3"/>
      <c r="C25" s="29"/>
      <c r="D25" s="29"/>
      <c r="E25" s="29"/>
      <c r="F25" s="184"/>
      <c r="G25" s="184"/>
      <c r="H25" s="181"/>
      <c r="I25" s="181"/>
      <c r="J25" s="181"/>
      <c r="K25" s="181"/>
      <c r="L25" s="181"/>
      <c r="M25" s="181"/>
      <c r="N25" s="181"/>
      <c r="O25" s="181"/>
      <c r="P25" s="183"/>
      <c r="Q25" s="16"/>
      <c r="R25" s="36"/>
      <c r="U25" s="40"/>
    </row>
    <row r="26" spans="1:21" s="6" customFormat="1" ht="16.5" customHeight="1">
      <c r="A26" s="212"/>
      <c r="B26" s="212" t="s">
        <v>478</v>
      </c>
      <c r="C26" s="212"/>
      <c r="D26" s="212"/>
      <c r="E26" s="212"/>
      <c r="F26" s="222">
        <v>81.45609092138767</v>
      </c>
      <c r="G26" s="222">
        <v>86.20796875208939</v>
      </c>
      <c r="H26" s="221">
        <v>93.07706133849788</v>
      </c>
      <c r="I26" s="221">
        <v>100</v>
      </c>
      <c r="J26" s="221">
        <v>109.8174209326069</v>
      </c>
      <c r="K26" s="221">
        <v>115.1432580557656</v>
      </c>
      <c r="L26" s="221">
        <v>123.67176839959859</v>
      </c>
      <c r="M26" s="221">
        <v>129.15485104835142</v>
      </c>
      <c r="N26" s="221">
        <v>139.668209952591</v>
      </c>
      <c r="O26" s="221">
        <v>143.25644764055028</v>
      </c>
      <c r="P26" s="381">
        <f>(((O26/F26)^(1/9))-1)*100</f>
        <v>6.473958709601257</v>
      </c>
      <c r="Q26" s="16"/>
      <c r="R26" s="36"/>
      <c r="U26" s="40"/>
    </row>
    <row r="27" spans="1:21" s="6" customFormat="1" ht="16.5" customHeight="1">
      <c r="A27" s="3"/>
      <c r="B27" s="3"/>
      <c r="C27" s="29" t="s">
        <v>480</v>
      </c>
      <c r="D27" s="29"/>
      <c r="E27" s="29"/>
      <c r="F27" s="184">
        <v>11.110312885491936</v>
      </c>
      <c r="G27" s="184">
        <v>5.833667902487116</v>
      </c>
      <c r="H27" s="181">
        <v>7.968048297440045</v>
      </c>
      <c r="I27" s="181">
        <v>7.437856934830722</v>
      </c>
      <c r="J27" s="181">
        <v>9.81742093260689</v>
      </c>
      <c r="K27" s="181">
        <v>4.849719723819668</v>
      </c>
      <c r="L27" s="181">
        <v>7.406869049773213</v>
      </c>
      <c r="M27" s="181">
        <v>4.433576651897075</v>
      </c>
      <c r="N27" s="181">
        <v>8.140119259092904</v>
      </c>
      <c r="O27" s="181">
        <v>2.5691155411652122</v>
      </c>
      <c r="P27" s="182">
        <f>+(F27+G27+H27+I27+J27+K27+L27+M27+N27+O27)/10</f>
        <v>6.9566707178604785</v>
      </c>
      <c r="Q27" s="16"/>
      <c r="R27" s="36"/>
      <c r="U27" s="40"/>
    </row>
    <row r="28" spans="1:17" s="6" customFormat="1" ht="48" customHeight="1">
      <c r="A28" s="245" t="s">
        <v>84</v>
      </c>
      <c r="B28" s="239"/>
      <c r="C28" s="239"/>
      <c r="D28" s="239"/>
      <c r="E28" s="239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2"/>
      <c r="Q28" s="16"/>
    </row>
    <row r="29" spans="1:21" s="6" customFormat="1" ht="16.5" customHeight="1">
      <c r="A29" s="29"/>
      <c r="B29" s="29" t="s">
        <v>303</v>
      </c>
      <c r="C29" s="29"/>
      <c r="D29" s="29"/>
      <c r="E29" s="29"/>
      <c r="F29" s="184"/>
      <c r="G29" s="184"/>
      <c r="H29" s="181"/>
      <c r="I29" s="181"/>
      <c r="J29" s="181"/>
      <c r="K29" s="181"/>
      <c r="L29" s="181"/>
      <c r="M29" s="181"/>
      <c r="N29" s="181"/>
      <c r="O29" s="181"/>
      <c r="P29" s="182"/>
      <c r="Q29" s="16"/>
      <c r="R29" s="36"/>
      <c r="U29" s="40"/>
    </row>
    <row r="30" spans="1:21" s="6" customFormat="1" ht="15.75">
      <c r="A30" s="29"/>
      <c r="B30" s="29" t="s">
        <v>73</v>
      </c>
      <c r="C30" s="29"/>
      <c r="D30" s="29"/>
      <c r="E30" s="29"/>
      <c r="F30" s="184"/>
      <c r="G30" s="184"/>
      <c r="H30" s="181"/>
      <c r="I30" s="181"/>
      <c r="J30" s="181"/>
      <c r="K30" s="181"/>
      <c r="L30" s="181"/>
      <c r="M30" s="181"/>
      <c r="N30" s="181"/>
      <c r="O30" s="181"/>
      <c r="P30" s="182"/>
      <c r="Q30" s="16"/>
      <c r="R30" s="36"/>
      <c r="U30" s="40"/>
    </row>
    <row r="31" spans="1:21" s="6" customFormat="1" ht="7.5" customHeight="1">
      <c r="A31" s="29"/>
      <c r="B31" s="29"/>
      <c r="C31" s="29"/>
      <c r="D31" s="29"/>
      <c r="E31" s="29"/>
      <c r="F31" s="184"/>
      <c r="G31" s="184"/>
      <c r="H31" s="181"/>
      <c r="I31" s="181"/>
      <c r="J31" s="181"/>
      <c r="K31" s="181"/>
      <c r="L31" s="181"/>
      <c r="M31" s="181"/>
      <c r="N31" s="181"/>
      <c r="O31" s="181"/>
      <c r="P31" s="182"/>
      <c r="Q31" s="16"/>
      <c r="R31" s="36"/>
      <c r="U31" s="40"/>
    </row>
    <row r="32" spans="1:21" s="6" customFormat="1" ht="16.5" customHeight="1">
      <c r="A32" s="212"/>
      <c r="B32" s="212"/>
      <c r="C32" s="212" t="s">
        <v>188</v>
      </c>
      <c r="D32" s="212"/>
      <c r="E32" s="212"/>
      <c r="F32" s="222">
        <v>37.66294358860524</v>
      </c>
      <c r="G32" s="222">
        <v>38.59098782584354</v>
      </c>
      <c r="H32" s="221">
        <v>38.618518230583845</v>
      </c>
      <c r="I32" s="221">
        <v>38.81453512280833</v>
      </c>
      <c r="J32" s="221">
        <v>38.46912483340738</v>
      </c>
      <c r="K32" s="221">
        <v>38.899923474432725</v>
      </c>
      <c r="L32" s="221">
        <v>38.87947775069206</v>
      </c>
      <c r="M32" s="221">
        <v>38.928355261062094</v>
      </c>
      <c r="N32" s="221">
        <v>38.00808905435815</v>
      </c>
      <c r="O32" s="221">
        <v>38.39296670299767</v>
      </c>
      <c r="P32" s="381">
        <f>(((O32/F32)^(1/9))-1)*100</f>
        <v>0.21353434570139385</v>
      </c>
      <c r="Q32" s="16"/>
      <c r="R32" s="36"/>
      <c r="U32" s="40"/>
    </row>
    <row r="33" spans="1:21" s="6" customFormat="1" ht="19.5" customHeight="1">
      <c r="A33" s="29"/>
      <c r="B33" s="29"/>
      <c r="C33" s="29" t="s">
        <v>189</v>
      </c>
      <c r="D33" s="29"/>
      <c r="E33" s="29"/>
      <c r="F33" s="184">
        <v>40.644235820277295</v>
      </c>
      <c r="G33" s="184">
        <v>41.4465360333454</v>
      </c>
      <c r="H33" s="184">
        <v>40.96050688019902</v>
      </c>
      <c r="I33" s="184">
        <v>40.79591760439642</v>
      </c>
      <c r="J33" s="184">
        <v>40.19546868058641</v>
      </c>
      <c r="K33" s="184">
        <v>40.2404106585498</v>
      </c>
      <c r="L33" s="184">
        <v>40.21815477420155</v>
      </c>
      <c r="M33" s="184">
        <v>40.27428243764136</v>
      </c>
      <c r="N33" s="184">
        <v>39.316392670509344</v>
      </c>
      <c r="O33" s="184">
        <v>39.555077558267946</v>
      </c>
      <c r="P33" s="182">
        <f>(((O33/F33)^(1/9))-1)*100</f>
        <v>-0.30135563689255296</v>
      </c>
      <c r="Q33" s="16"/>
      <c r="R33" s="36"/>
      <c r="U33" s="40"/>
    </row>
    <row r="34" spans="1:21" s="6" customFormat="1" ht="19.5" customHeight="1">
      <c r="A34" s="212"/>
      <c r="B34" s="212"/>
      <c r="C34" s="212" t="s">
        <v>190</v>
      </c>
      <c r="D34" s="212"/>
      <c r="E34" s="212"/>
      <c r="F34" s="222">
        <v>37.64149544305365</v>
      </c>
      <c r="G34" s="222">
        <v>38.98131455924308</v>
      </c>
      <c r="H34" s="222">
        <v>38.96835885874213</v>
      </c>
      <c r="I34" s="222">
        <v>39.11361172380276</v>
      </c>
      <c r="J34" s="222">
        <v>38.853842736561525</v>
      </c>
      <c r="K34" s="222">
        <v>38.99364579840242</v>
      </c>
      <c r="L34" s="222">
        <v>38.97037557327604</v>
      </c>
      <c r="M34" s="222">
        <v>39.02392405466536</v>
      </c>
      <c r="N34" s="222">
        <v>38.0978013023228</v>
      </c>
      <c r="O34" s="222">
        <v>38.44349326192246</v>
      </c>
      <c r="P34" s="381">
        <f>(((O34/F34)^(1/9))-1)*100</f>
        <v>0.23452359503499665</v>
      </c>
      <c r="Q34" s="16"/>
      <c r="R34" s="36"/>
      <c r="U34" s="40"/>
    </row>
    <row r="35" spans="1:21" s="6" customFormat="1" ht="16.5" customHeight="1">
      <c r="A35" s="29"/>
      <c r="B35" s="29"/>
      <c r="C35" s="29" t="s">
        <v>191</v>
      </c>
      <c r="D35" s="29"/>
      <c r="E35" s="29"/>
      <c r="F35" s="184">
        <v>35.06771797686194</v>
      </c>
      <c r="G35" s="184">
        <v>36.82424576940354</v>
      </c>
      <c r="H35" s="184">
        <v>37.219155717950706</v>
      </c>
      <c r="I35" s="184">
        <v>37.66495943773599</v>
      </c>
      <c r="J35" s="184">
        <v>37.41448245224345</v>
      </c>
      <c r="K35" s="184">
        <v>37.87585661344271</v>
      </c>
      <c r="L35" s="184">
        <v>37.85481138701814</v>
      </c>
      <c r="M35" s="184">
        <v>37.90895479596063</v>
      </c>
      <c r="N35" s="184">
        <v>37.006302285419515</v>
      </c>
      <c r="O35" s="184">
        <v>37.49792480204416</v>
      </c>
      <c r="P35" s="182">
        <f>(((O35/F35)^(1/9))-1)*100</f>
        <v>0.7472738288627045</v>
      </c>
      <c r="Q35" s="16"/>
      <c r="R35" s="36"/>
      <c r="U35" s="40"/>
    </row>
    <row r="36" spans="1:17" s="6" customFormat="1" ht="48" customHeight="1">
      <c r="A36" s="245" t="s">
        <v>477</v>
      </c>
      <c r="B36" s="239"/>
      <c r="C36" s="239"/>
      <c r="D36" s="239"/>
      <c r="E36" s="239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2"/>
      <c r="Q36" s="16"/>
    </row>
    <row r="37" spans="1:21" s="6" customFormat="1" ht="16.5" customHeight="1">
      <c r="A37" s="29"/>
      <c r="B37" s="29" t="s">
        <v>192</v>
      </c>
      <c r="C37" s="3"/>
      <c r="D37" s="3"/>
      <c r="E37" s="3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2"/>
      <c r="Q37" s="16"/>
      <c r="R37" s="36"/>
      <c r="U37" s="40"/>
    </row>
    <row r="38" spans="1:21" s="6" customFormat="1" ht="14.25" customHeight="1">
      <c r="A38" s="212"/>
      <c r="B38" s="212" t="s">
        <v>38</v>
      </c>
      <c r="C38" s="216"/>
      <c r="D38" s="216"/>
      <c r="E38" s="216"/>
      <c r="F38" s="222">
        <v>1722742.7942993985</v>
      </c>
      <c r="G38" s="222">
        <v>1649666.274223752</v>
      </c>
      <c r="H38" s="222">
        <v>1769078.3286734826</v>
      </c>
      <c r="I38" s="222">
        <v>1808521.6</v>
      </c>
      <c r="J38" s="222">
        <v>1747897.2744438162</v>
      </c>
      <c r="K38" s="222">
        <v>1710961.9807726375</v>
      </c>
      <c r="L38" s="222">
        <v>1826066.0557019797</v>
      </c>
      <c r="M38" s="222">
        <v>1932667.3915185605</v>
      </c>
      <c r="N38" s="222">
        <v>2300420.5921549737</v>
      </c>
      <c r="O38" s="222">
        <v>2836109.8996222625</v>
      </c>
      <c r="P38" s="381">
        <f>(((O38/F38)^(1/9))-1)*100</f>
        <v>5.695341421940925</v>
      </c>
      <c r="Q38" s="16"/>
      <c r="R38" s="36"/>
      <c r="U38" s="40"/>
    </row>
    <row r="39" spans="1:21" s="6" customFormat="1" ht="7.5" customHeight="1">
      <c r="A39" s="29"/>
      <c r="B39" s="29"/>
      <c r="C39" s="3"/>
      <c r="D39" s="3"/>
      <c r="E39" s="3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2"/>
      <c r="Q39" s="16"/>
      <c r="R39" s="36"/>
      <c r="U39" s="40"/>
    </row>
    <row r="40" spans="1:21" s="6" customFormat="1" ht="16.5" customHeight="1">
      <c r="A40" s="29"/>
      <c r="B40" s="29"/>
      <c r="C40" s="29" t="s">
        <v>304</v>
      </c>
      <c r="D40" s="29"/>
      <c r="E40" s="29"/>
      <c r="F40" s="184">
        <v>850316.6409788148</v>
      </c>
      <c r="G40" s="184">
        <v>902976.7086771604</v>
      </c>
      <c r="H40" s="184">
        <v>999742.8417722824</v>
      </c>
      <c r="I40" s="184">
        <v>1028158.2000000001</v>
      </c>
      <c r="J40" s="184">
        <v>1020337.7647429411</v>
      </c>
      <c r="K40" s="184">
        <v>1099304.5263515885</v>
      </c>
      <c r="L40" s="184">
        <v>1391272.678111354</v>
      </c>
      <c r="M40" s="184">
        <v>1508048.7905326902</v>
      </c>
      <c r="N40" s="184">
        <v>1785204.056470067</v>
      </c>
      <c r="O40" s="184">
        <v>2010194.6100223325</v>
      </c>
      <c r="P40" s="182">
        <f>(((O40/F40)^(1/9))-1)*100</f>
        <v>10.031616099673911</v>
      </c>
      <c r="Q40" s="16"/>
      <c r="R40" s="36"/>
      <c r="U40" s="40"/>
    </row>
    <row r="41" spans="1:21" s="6" customFormat="1" ht="19.5" customHeight="1">
      <c r="A41" s="212"/>
      <c r="B41" s="212"/>
      <c r="C41" s="212" t="s">
        <v>194</v>
      </c>
      <c r="D41" s="212"/>
      <c r="E41" s="212"/>
      <c r="F41" s="222">
        <v>872426.1533205836</v>
      </c>
      <c r="G41" s="222">
        <v>746689.5655465915</v>
      </c>
      <c r="H41" s="222">
        <v>769335.4869012</v>
      </c>
      <c r="I41" s="222">
        <v>780363.4</v>
      </c>
      <c r="J41" s="222">
        <v>727559.5097008749</v>
      </c>
      <c r="K41" s="222">
        <v>611657.4544210491</v>
      </c>
      <c r="L41" s="222">
        <v>434793.37759062555</v>
      </c>
      <c r="M41" s="222">
        <v>424618.6009858703</v>
      </c>
      <c r="N41" s="222">
        <v>515216.53568490694</v>
      </c>
      <c r="O41" s="222">
        <v>825915.2895999296</v>
      </c>
      <c r="P41" s="381">
        <f>(((O41/F41)^(1/9))-1)*100</f>
        <v>-0.6068820878439518</v>
      </c>
      <c r="Q41" s="16"/>
      <c r="R41" s="36"/>
      <c r="U41" s="40"/>
    </row>
    <row r="42" spans="1:21" s="6" customFormat="1" ht="21" customHeight="1">
      <c r="A42" s="3"/>
      <c r="B42" s="29"/>
      <c r="C42" s="29"/>
      <c r="D42" s="29"/>
      <c r="E42" s="29"/>
      <c r="F42" s="184"/>
      <c r="G42" s="184"/>
      <c r="H42" s="181"/>
      <c r="I42" s="181"/>
      <c r="J42" s="181"/>
      <c r="K42" s="181"/>
      <c r="L42" s="181"/>
      <c r="M42" s="181"/>
      <c r="N42" s="181"/>
      <c r="O42" s="181"/>
      <c r="P42" s="182"/>
      <c r="Q42" s="16"/>
      <c r="R42" s="36"/>
      <c r="U42" s="40"/>
    </row>
    <row r="43" spans="1:21" s="6" customFormat="1" ht="16.5" customHeight="1">
      <c r="A43" s="29"/>
      <c r="B43" s="29" t="s">
        <v>195</v>
      </c>
      <c r="C43" s="29"/>
      <c r="D43" s="29"/>
      <c r="E43" s="29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2"/>
      <c r="Q43" s="16"/>
      <c r="R43" s="36"/>
      <c r="U43" s="40"/>
    </row>
    <row r="44" spans="1:21" s="6" customFormat="1" ht="15.75">
      <c r="A44" s="29"/>
      <c r="B44" s="29" t="s">
        <v>38</v>
      </c>
      <c r="C44" s="29"/>
      <c r="D44" s="29"/>
      <c r="E44" s="29"/>
      <c r="F44" s="184">
        <v>1460011.109226095</v>
      </c>
      <c r="G44" s="184">
        <v>1476128.8345710114</v>
      </c>
      <c r="H44" s="184">
        <v>1505928.2955426362</v>
      </c>
      <c r="I44" s="184">
        <v>1600300</v>
      </c>
      <c r="J44" s="184">
        <v>1623985.8605496888</v>
      </c>
      <c r="K44" s="184">
        <v>1708200.6031983022</v>
      </c>
      <c r="L44" s="184">
        <v>1856302.980999437</v>
      </c>
      <c r="M44" s="184">
        <v>1951406.0867931515</v>
      </c>
      <c r="N44" s="184">
        <v>2105896.66005928</v>
      </c>
      <c r="O44" s="184">
        <v>1987979.121574272</v>
      </c>
      <c r="P44" s="182">
        <f>(((O44/F44)^(1/9))-1)*100</f>
        <v>3.4892103510254513</v>
      </c>
      <c r="Q44" s="16"/>
      <c r="R44" s="36"/>
      <c r="U44" s="40"/>
    </row>
    <row r="45" spans="1:21" s="6" customFormat="1" ht="7.5" customHeight="1">
      <c r="A45" s="29"/>
      <c r="B45" s="29"/>
      <c r="C45" s="29"/>
      <c r="D45" s="29"/>
      <c r="E45" s="29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2"/>
      <c r="Q45" s="16"/>
      <c r="R45" s="36"/>
      <c r="U45" s="40"/>
    </row>
    <row r="46" spans="1:21" s="6" customFormat="1" ht="16.5" customHeight="1">
      <c r="A46" s="216"/>
      <c r="B46" s="216"/>
      <c r="C46" s="216" t="s">
        <v>196</v>
      </c>
      <c r="D46" s="216"/>
      <c r="E46" s="216"/>
      <c r="F46" s="222">
        <v>1067380.353743385</v>
      </c>
      <c r="G46" s="222">
        <v>1090319.7959301847</v>
      </c>
      <c r="H46" s="222">
        <v>1074003.7883730154</v>
      </c>
      <c r="I46" s="222">
        <v>1133000</v>
      </c>
      <c r="J46" s="222">
        <v>1164560.966561404</v>
      </c>
      <c r="K46" s="222">
        <v>1238747.9987768775</v>
      </c>
      <c r="L46" s="222">
        <v>1278319.971188338</v>
      </c>
      <c r="M46" s="222">
        <v>1343328.5444204847</v>
      </c>
      <c r="N46" s="222">
        <v>1508922.9135780763</v>
      </c>
      <c r="O46" s="222">
        <v>1412048.9418020714</v>
      </c>
      <c r="P46" s="381">
        <f>(((O46/F46)^(1/9))-1)*100</f>
        <v>3.158114086708008</v>
      </c>
      <c r="Q46" s="16"/>
      <c r="R46" s="36"/>
      <c r="U46" s="40"/>
    </row>
    <row r="47" spans="1:21" s="6" customFormat="1" ht="19.5" customHeight="1">
      <c r="A47" s="3"/>
      <c r="B47" s="29"/>
      <c r="C47" s="29" t="s">
        <v>197</v>
      </c>
      <c r="D47" s="29"/>
      <c r="E47" s="29"/>
      <c r="F47" s="184">
        <v>392630.7554827101</v>
      </c>
      <c r="G47" s="184">
        <v>385809.0386408267</v>
      </c>
      <c r="H47" s="184">
        <v>431924.5071696208</v>
      </c>
      <c r="I47" s="184">
        <v>467300</v>
      </c>
      <c r="J47" s="184">
        <v>459424.8939882849</v>
      </c>
      <c r="K47" s="184">
        <v>469452.60442142474</v>
      </c>
      <c r="L47" s="184">
        <v>577983.0098110987</v>
      </c>
      <c r="M47" s="184">
        <v>608077.5423726668</v>
      </c>
      <c r="N47" s="184">
        <v>596973.7464812038</v>
      </c>
      <c r="O47" s="184">
        <v>575930.1797722006</v>
      </c>
      <c r="P47" s="182">
        <f>(((O47/F47)^(1/9))-1)*100</f>
        <v>4.348757003261228</v>
      </c>
      <c r="Q47" s="16"/>
      <c r="R47" s="36"/>
      <c r="U47" s="40"/>
    </row>
    <row r="48" spans="1:21" s="6" customFormat="1" ht="21" customHeight="1">
      <c r="A48" s="3"/>
      <c r="B48" s="3"/>
      <c r="C48" s="3"/>
      <c r="D48" s="3"/>
      <c r="E48" s="3"/>
      <c r="F48" s="184"/>
      <c r="G48" s="184"/>
      <c r="H48" s="181"/>
      <c r="I48" s="181"/>
      <c r="J48" s="181"/>
      <c r="K48" s="181"/>
      <c r="L48" s="181"/>
      <c r="M48" s="181"/>
      <c r="N48" s="181"/>
      <c r="O48" s="181"/>
      <c r="P48" s="182"/>
      <c r="Q48" s="16"/>
      <c r="R48" s="36"/>
      <c r="U48" s="40"/>
    </row>
    <row r="49" spans="1:21" s="6" customFormat="1" ht="16.5" customHeight="1">
      <c r="A49" s="3"/>
      <c r="B49" s="3" t="s">
        <v>305</v>
      </c>
      <c r="C49" s="3"/>
      <c r="D49" s="3"/>
      <c r="E49" s="3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2"/>
      <c r="Q49" s="16"/>
      <c r="R49" s="36"/>
      <c r="U49" s="40"/>
    </row>
    <row r="50" spans="1:21" s="6" customFormat="1" ht="15.75">
      <c r="A50" s="216"/>
      <c r="B50" s="212" t="s">
        <v>38</v>
      </c>
      <c r="C50" s="216"/>
      <c r="D50" s="216"/>
      <c r="E50" s="216"/>
      <c r="F50" s="222">
        <v>1531800.827824061</v>
      </c>
      <c r="G50" s="222">
        <v>1522918.194358027</v>
      </c>
      <c r="H50" s="222">
        <v>1584844.8868249469</v>
      </c>
      <c r="I50" s="222">
        <v>1648200</v>
      </c>
      <c r="J50" s="222">
        <v>1643239.3484238735</v>
      </c>
      <c r="K50" s="222">
        <v>1717145.898481505</v>
      </c>
      <c r="L50" s="222">
        <v>1849414.420723595</v>
      </c>
      <c r="M50" s="222">
        <v>1948894.0184538893</v>
      </c>
      <c r="N50" s="222">
        <v>2114508.9816792924</v>
      </c>
      <c r="O50" s="222">
        <v>2182308.792479146</v>
      </c>
      <c r="P50" s="381">
        <f>(((O50/F50)^(1/9))-1)*100</f>
        <v>4.011012128312319</v>
      </c>
      <c r="Q50" s="16"/>
      <c r="R50" s="36"/>
      <c r="U50" s="40"/>
    </row>
    <row r="51" spans="1:21" s="6" customFormat="1" ht="7.5" customHeight="1">
      <c r="A51" s="3"/>
      <c r="B51" s="3"/>
      <c r="C51" s="3"/>
      <c r="D51" s="3"/>
      <c r="E51" s="3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2"/>
      <c r="Q51" s="16"/>
      <c r="R51" s="36"/>
      <c r="U51" s="40"/>
    </row>
    <row r="52" spans="1:21" s="6" customFormat="1" ht="16.5" customHeight="1">
      <c r="A52" s="3"/>
      <c r="B52" s="29"/>
      <c r="C52" s="29" t="s">
        <v>306</v>
      </c>
      <c r="D52" s="29"/>
      <c r="E52" s="29"/>
      <c r="F52" s="184">
        <v>1047466.0824884699</v>
      </c>
      <c r="G52" s="184">
        <v>1074297.6330254497</v>
      </c>
      <c r="H52" s="184">
        <v>1151509.216399934</v>
      </c>
      <c r="I52" s="184">
        <v>1216000</v>
      </c>
      <c r="J52" s="184">
        <v>1207468.7395381585</v>
      </c>
      <c r="K52" s="184">
        <v>1279089.5265246555</v>
      </c>
      <c r="L52" s="184">
        <v>1358768.5144097751</v>
      </c>
      <c r="M52" s="184">
        <v>1487615.4696568598</v>
      </c>
      <c r="N52" s="184">
        <v>1626919.0807308962</v>
      </c>
      <c r="O52" s="184">
        <v>1720661.118044756</v>
      </c>
      <c r="P52" s="182">
        <f>(((O52/F52)^(1/9))-1)*100</f>
        <v>5.669729895407927</v>
      </c>
      <c r="Q52" s="16"/>
      <c r="R52" s="36"/>
      <c r="U52" s="40"/>
    </row>
    <row r="53" spans="1:21" s="6" customFormat="1" ht="19.5" customHeight="1">
      <c r="A53" s="216"/>
      <c r="B53" s="212"/>
      <c r="C53" s="212" t="s">
        <v>160</v>
      </c>
      <c r="D53" s="212"/>
      <c r="E53" s="212"/>
      <c r="F53" s="222">
        <v>484334.745335591</v>
      </c>
      <c r="G53" s="222">
        <v>448620.5613325773</v>
      </c>
      <c r="H53" s="222">
        <v>433335.6704250128</v>
      </c>
      <c r="I53" s="222">
        <v>432200</v>
      </c>
      <c r="J53" s="222">
        <v>435770.608885715</v>
      </c>
      <c r="K53" s="222">
        <v>438056.37195684976</v>
      </c>
      <c r="L53" s="222">
        <v>490645.90631382004</v>
      </c>
      <c r="M53" s="222">
        <v>461278.5487970295</v>
      </c>
      <c r="N53" s="222">
        <v>487589.90094839636</v>
      </c>
      <c r="O53" s="222">
        <v>461647.6744343905</v>
      </c>
      <c r="P53" s="381">
        <f>(((O53/F53)^(1/9))-1)*100</f>
        <v>-0.5316295941382276</v>
      </c>
      <c r="Q53" s="16"/>
      <c r="R53" s="36"/>
      <c r="U53" s="40"/>
    </row>
    <row r="54" spans="1:21" s="6" customFormat="1" ht="15.75">
      <c r="A54" s="3"/>
      <c r="B54" s="29"/>
      <c r="C54" s="29"/>
      <c r="D54" s="29"/>
      <c r="E54" s="29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2"/>
      <c r="Q54" s="16"/>
      <c r="R54" s="36"/>
      <c r="U54" s="40"/>
    </row>
    <row r="55" spans="1:21" s="6" customFormat="1" ht="16.5" customHeight="1">
      <c r="A55" s="29"/>
      <c r="B55" s="29" t="s">
        <v>199</v>
      </c>
      <c r="C55" s="29"/>
      <c r="D55" s="29"/>
      <c r="E55" s="29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83"/>
      <c r="Q55" s="16"/>
      <c r="R55" s="36"/>
      <c r="U55" s="40"/>
    </row>
    <row r="56" spans="1:21" s="6" customFormat="1" ht="15.75">
      <c r="A56" s="29"/>
      <c r="B56" s="29" t="s">
        <v>38</v>
      </c>
      <c r="C56" s="29"/>
      <c r="D56" s="29"/>
      <c r="E56" s="29"/>
      <c r="F56" s="193">
        <v>-74371.19820508441</v>
      </c>
      <c r="G56" s="193">
        <v>-46789.359787015695</v>
      </c>
      <c r="H56" s="193">
        <v>-78916.5912823107</v>
      </c>
      <c r="I56" s="193">
        <v>-48000</v>
      </c>
      <c r="J56" s="193">
        <v>-19253.48787418476</v>
      </c>
      <c r="K56" s="193">
        <v>-8945.295283202939</v>
      </c>
      <c r="L56" s="193">
        <v>6888.560275841699</v>
      </c>
      <c r="M56" s="193">
        <v>2590.5704748641883</v>
      </c>
      <c r="N56" s="193">
        <v>-8612.321620012435</v>
      </c>
      <c r="O56" s="193">
        <v>-194329.67090487416</v>
      </c>
      <c r="P56" s="183" t="s">
        <v>66</v>
      </c>
      <c r="Q56" s="16"/>
      <c r="R56" s="36"/>
      <c r="U56" s="40"/>
    </row>
    <row r="57" spans="1:21" s="6" customFormat="1" ht="5.25" customHeight="1">
      <c r="A57" s="29"/>
      <c r="B57" s="29"/>
      <c r="C57" s="29"/>
      <c r="D57" s="29"/>
      <c r="E57" s="29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83"/>
      <c r="Q57" s="16"/>
      <c r="R57" s="36"/>
      <c r="U57" s="40"/>
    </row>
    <row r="58" spans="1:21" s="6" customFormat="1" ht="16.5" customHeight="1">
      <c r="A58" s="3"/>
      <c r="B58" s="3" t="s">
        <v>200</v>
      </c>
      <c r="C58" s="3"/>
      <c r="D58" s="3"/>
      <c r="E58" s="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83"/>
      <c r="Q58" s="16"/>
      <c r="R58" s="36"/>
      <c r="U58" s="40"/>
    </row>
    <row r="59" spans="1:21" s="6" customFormat="1" ht="15.75">
      <c r="A59" s="216"/>
      <c r="B59" s="212" t="s">
        <v>38</v>
      </c>
      <c r="C59" s="216"/>
      <c r="D59" s="216"/>
      <c r="E59" s="216"/>
      <c r="F59" s="224">
        <v>-122.92760033898249</v>
      </c>
      <c r="G59" s="224">
        <v>-2205.949965144661</v>
      </c>
      <c r="H59" s="224">
        <v>-3147.9795697207846</v>
      </c>
      <c r="I59" s="224">
        <v>5500</v>
      </c>
      <c r="J59" s="224">
        <v>1650.2989606444082</v>
      </c>
      <c r="K59" s="224">
        <v>87.69897336473468</v>
      </c>
      <c r="L59" s="224">
        <v>1312.1067192079427</v>
      </c>
      <c r="M59" s="224">
        <v>1177.5320340291767</v>
      </c>
      <c r="N59" s="224">
        <v>2723.554700345813</v>
      </c>
      <c r="O59" s="224">
        <v>564.7066353937498</v>
      </c>
      <c r="P59" s="221" t="s">
        <v>66</v>
      </c>
      <c r="Q59" s="16"/>
      <c r="R59" s="36"/>
      <c r="U59" s="40"/>
    </row>
    <row r="60" spans="1:21" s="6" customFormat="1" ht="5.25" customHeight="1">
      <c r="A60" s="3"/>
      <c r="B60" s="3"/>
      <c r="C60" s="3"/>
      <c r="D60" s="3"/>
      <c r="E60" s="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83"/>
      <c r="Q60" s="16"/>
      <c r="R60" s="36"/>
      <c r="U60" s="40"/>
    </row>
    <row r="61" spans="1:21" s="6" customFormat="1" ht="16.5" customHeight="1">
      <c r="A61" s="29"/>
      <c r="B61" s="29" t="s">
        <v>201</v>
      </c>
      <c r="C61" s="3"/>
      <c r="D61" s="3"/>
      <c r="E61" s="29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83"/>
      <c r="Q61" s="16"/>
      <c r="R61" s="36"/>
      <c r="U61" s="40"/>
    </row>
    <row r="62" spans="1:21" s="6" customFormat="1" ht="15.75">
      <c r="A62" s="29"/>
      <c r="B62" s="29" t="s">
        <v>38</v>
      </c>
      <c r="C62" s="3"/>
      <c r="D62" s="3"/>
      <c r="E62" s="29"/>
      <c r="F62" s="193">
        <v>-74494.12580542339</v>
      </c>
      <c r="G62" s="193">
        <v>-48995.309752160356</v>
      </c>
      <c r="H62" s="193">
        <v>-82064.5708520315</v>
      </c>
      <c r="I62" s="193">
        <v>-42500</v>
      </c>
      <c r="J62" s="193">
        <v>-17603.188913540354</v>
      </c>
      <c r="K62" s="193">
        <v>-8857.596309838204</v>
      </c>
      <c r="L62" s="193">
        <v>8118.660325099146</v>
      </c>
      <c r="M62" s="193">
        <v>3768.102508893365</v>
      </c>
      <c r="N62" s="193">
        <v>-5815.1573331707905</v>
      </c>
      <c r="O62" s="193">
        <v>-193764.9642694804</v>
      </c>
      <c r="P62" s="183" t="s">
        <v>66</v>
      </c>
      <c r="Q62" s="16"/>
      <c r="R62" s="36"/>
      <c r="U62" s="40"/>
    </row>
    <row r="63" spans="1:21" s="6" customFormat="1" ht="21.75" customHeight="1">
      <c r="A63" s="29"/>
      <c r="C63" s="3"/>
      <c r="D63" s="3"/>
      <c r="E63" s="29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83"/>
      <c r="Q63" s="16"/>
      <c r="R63" s="36"/>
      <c r="U63" s="40"/>
    </row>
    <row r="64" spans="1:21" s="6" customFormat="1" ht="16.5" customHeight="1">
      <c r="A64" s="29"/>
      <c r="B64" s="29" t="s">
        <v>307</v>
      </c>
      <c r="C64" s="29"/>
      <c r="D64" s="29"/>
      <c r="E64" s="29"/>
      <c r="F64" s="193"/>
      <c r="G64" s="193"/>
      <c r="H64" s="193"/>
      <c r="I64" s="193"/>
      <c r="J64" s="184"/>
      <c r="K64" s="184"/>
      <c r="L64" s="184"/>
      <c r="M64" s="184"/>
      <c r="N64" s="184"/>
      <c r="O64" s="184"/>
      <c r="P64" s="183"/>
      <c r="Q64" s="16"/>
      <c r="R64" s="36"/>
      <c r="U64" s="40"/>
    </row>
    <row r="65" spans="1:21" s="6" customFormat="1" ht="14.25" customHeight="1">
      <c r="A65" s="212"/>
      <c r="B65" s="212" t="s">
        <v>38</v>
      </c>
      <c r="C65" s="212"/>
      <c r="D65" s="212"/>
      <c r="E65" s="212"/>
      <c r="F65" s="224">
        <v>-228522.40903016846</v>
      </c>
      <c r="G65" s="224">
        <v>-275111.9695586428</v>
      </c>
      <c r="H65" s="224">
        <v>-241061.0242647447</v>
      </c>
      <c r="I65" s="224">
        <v>-216598.43179728714</v>
      </c>
      <c r="J65" s="222">
        <v>170623.5092705077</v>
      </c>
      <c r="K65" s="222">
        <v>168042.02966338908</v>
      </c>
      <c r="L65" s="222">
        <v>107561.6502966097</v>
      </c>
      <c r="M65" s="222">
        <v>117518.78592406727</v>
      </c>
      <c r="N65" s="222">
        <v>266384.10993457504</v>
      </c>
      <c r="O65" s="222">
        <v>470935.63689864194</v>
      </c>
      <c r="P65" s="228" t="s">
        <v>66</v>
      </c>
      <c r="Q65" s="16"/>
      <c r="R65" s="36"/>
      <c r="U65" s="40"/>
    </row>
    <row r="66" spans="1:21" s="6" customFormat="1" ht="7.5" customHeight="1">
      <c r="A66" s="29"/>
      <c r="B66" s="29"/>
      <c r="C66" s="29"/>
      <c r="D66" s="29"/>
      <c r="E66" s="29"/>
      <c r="F66" s="193"/>
      <c r="G66" s="193"/>
      <c r="H66" s="193"/>
      <c r="I66" s="193"/>
      <c r="J66" s="184"/>
      <c r="K66" s="184"/>
      <c r="L66" s="184"/>
      <c r="M66" s="184"/>
      <c r="N66" s="184"/>
      <c r="O66" s="184"/>
      <c r="P66" s="183"/>
      <c r="Q66" s="16"/>
      <c r="R66" s="36"/>
      <c r="U66" s="40"/>
    </row>
    <row r="67" spans="1:21" s="6" customFormat="1" ht="16.5" customHeight="1">
      <c r="A67" s="3"/>
      <c r="B67" s="29"/>
      <c r="C67" s="29" t="s">
        <v>308</v>
      </c>
      <c r="D67" s="29"/>
      <c r="E67" s="29"/>
      <c r="F67" s="193">
        <v>-132638.88076576212</v>
      </c>
      <c r="G67" s="193">
        <v>-136885.0004687134</v>
      </c>
      <c r="H67" s="193">
        <v>-145892.57040361152</v>
      </c>
      <c r="I67" s="193">
        <v>-93600</v>
      </c>
      <c r="J67" s="184">
        <v>42265.990047615116</v>
      </c>
      <c r="K67" s="184">
        <v>21749.3453944542</v>
      </c>
      <c r="L67" s="193">
        <v>-28292.30113292126</v>
      </c>
      <c r="M67" s="193">
        <v>-9734.264814641194</v>
      </c>
      <c r="N67" s="193">
        <v>38939.47125629554</v>
      </c>
      <c r="O67" s="193">
        <v>259694.46395170072</v>
      </c>
      <c r="P67" s="183" t="s">
        <v>66</v>
      </c>
      <c r="Q67" s="16"/>
      <c r="R67" s="36"/>
      <c r="U67" s="40"/>
    </row>
    <row r="68" spans="1:21" s="6" customFormat="1" ht="19.5" customHeight="1">
      <c r="A68" s="216"/>
      <c r="B68" s="212"/>
      <c r="C68" s="212" t="s">
        <v>204</v>
      </c>
      <c r="D68" s="212"/>
      <c r="E68" s="212"/>
      <c r="F68" s="222">
        <v>28273.348077965977</v>
      </c>
      <c r="G68" s="222">
        <v>11261.955085212214</v>
      </c>
      <c r="H68" s="222">
        <v>13351.77541640195</v>
      </c>
      <c r="I68" s="222" t="s">
        <v>65</v>
      </c>
      <c r="J68" s="222" t="s">
        <v>65</v>
      </c>
      <c r="K68" s="222" t="s">
        <v>65</v>
      </c>
      <c r="L68" s="222" t="s">
        <v>65</v>
      </c>
      <c r="M68" s="222" t="s">
        <v>65</v>
      </c>
      <c r="N68" s="222" t="s">
        <v>65</v>
      </c>
      <c r="O68" s="222" t="s">
        <v>65</v>
      </c>
      <c r="P68" s="222" t="s">
        <v>66</v>
      </c>
      <c r="Q68" s="16"/>
      <c r="R68" s="36"/>
      <c r="U68" s="40"/>
    </row>
    <row r="69" spans="1:21" s="6" customFormat="1" ht="16.5" customHeight="1">
      <c r="A69" s="3"/>
      <c r="B69" s="29"/>
      <c r="C69" s="29" t="s">
        <v>205</v>
      </c>
      <c r="D69" s="29"/>
      <c r="E69" s="29"/>
      <c r="F69" s="193">
        <v>-124156.87634237233</v>
      </c>
      <c r="G69" s="193">
        <v>-134214.63998459093</v>
      </c>
      <c r="H69" s="193">
        <v>-80327.75453770279</v>
      </c>
      <c r="I69" s="193">
        <v>-82600</v>
      </c>
      <c r="J69" s="193">
        <v>84990.39647318701</v>
      </c>
      <c r="K69" s="184">
        <v>98135.15119513811</v>
      </c>
      <c r="L69" s="184">
        <v>100048.13733960563</v>
      </c>
      <c r="M69" s="184">
        <v>84782.30645010072</v>
      </c>
      <c r="N69" s="184">
        <v>120572.5026801741</v>
      </c>
      <c r="O69" s="184">
        <v>10729.426072481247</v>
      </c>
      <c r="P69" s="184" t="s">
        <v>66</v>
      </c>
      <c r="Q69" s="130"/>
      <c r="R69" s="131"/>
      <c r="U69" s="40"/>
    </row>
    <row r="70" spans="1:21" s="18" customFormat="1" ht="21.75" customHeight="1">
      <c r="A70" s="3"/>
      <c r="B70" s="29"/>
      <c r="C70" s="29"/>
      <c r="D70" s="29"/>
      <c r="E70" s="29"/>
      <c r="F70" s="184"/>
      <c r="G70" s="184"/>
      <c r="H70" s="181"/>
      <c r="I70" s="181"/>
      <c r="J70" s="181"/>
      <c r="K70" s="181"/>
      <c r="L70" s="181"/>
      <c r="M70" s="181"/>
      <c r="N70" s="181"/>
      <c r="O70" s="181"/>
      <c r="P70" s="182"/>
      <c r="Q70" s="16"/>
      <c r="R70" s="36"/>
      <c r="U70" s="40"/>
    </row>
    <row r="71" spans="1:21" s="6" customFormat="1" ht="16.5" customHeight="1">
      <c r="A71" s="3"/>
      <c r="B71" s="3" t="s">
        <v>309</v>
      </c>
      <c r="C71" s="3"/>
      <c r="D71" s="3"/>
      <c r="E71" s="3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2"/>
      <c r="Q71" s="16"/>
      <c r="R71" s="36"/>
      <c r="U71" s="40"/>
    </row>
    <row r="72" spans="1:21" s="6" customFormat="1" ht="16.5" customHeight="1">
      <c r="A72" s="216"/>
      <c r="B72" s="212" t="s">
        <v>38</v>
      </c>
      <c r="C72" s="216"/>
      <c r="D72" s="216"/>
      <c r="E72" s="216"/>
      <c r="F72" s="222">
        <v>183762.99461554087</v>
      </c>
      <c r="G72" s="222">
        <v>171877.58305070424</v>
      </c>
      <c r="H72" s="222">
        <v>170012.49863493387</v>
      </c>
      <c r="I72" s="222">
        <v>191942.5</v>
      </c>
      <c r="J72" s="222">
        <v>206198.08762321426</v>
      </c>
      <c r="K72" s="222">
        <v>222200.62354974626</v>
      </c>
      <c r="L72" s="222">
        <v>240815.98786429557</v>
      </c>
      <c r="M72" s="222">
        <v>272248.28619689227</v>
      </c>
      <c r="N72" s="222">
        <v>285165.4246985581</v>
      </c>
      <c r="O72" s="222">
        <v>396913.37542833283</v>
      </c>
      <c r="P72" s="381">
        <f>(((O72/F72)^(1/9))-1)*100</f>
        <v>8.933069586802954</v>
      </c>
      <c r="Q72" s="16"/>
      <c r="R72" s="36"/>
      <c r="U72" s="40"/>
    </row>
    <row r="73" spans="1:17" s="6" customFormat="1" ht="48" customHeight="1">
      <c r="A73" s="245" t="s">
        <v>476</v>
      </c>
      <c r="B73" s="239"/>
      <c r="C73" s="239"/>
      <c r="D73" s="239"/>
      <c r="E73" s="239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2"/>
      <c r="Q73" s="16"/>
    </row>
    <row r="74" spans="1:21" s="6" customFormat="1" ht="16.5" customHeight="1">
      <c r="A74" s="29"/>
      <c r="B74" s="29" t="s">
        <v>280</v>
      </c>
      <c r="C74" s="3"/>
      <c r="D74" s="3"/>
      <c r="E74" s="29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2"/>
      <c r="Q74" s="16"/>
      <c r="R74" s="36"/>
      <c r="U74" s="40"/>
    </row>
    <row r="75" spans="1:21" s="6" customFormat="1" ht="15.75">
      <c r="A75" s="29"/>
      <c r="B75" s="29" t="s">
        <v>38</v>
      </c>
      <c r="C75" s="3"/>
      <c r="D75" s="3"/>
      <c r="E75" s="29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2"/>
      <c r="Q75" s="16"/>
      <c r="R75" s="36"/>
      <c r="U75" s="40"/>
    </row>
    <row r="76" spans="1:21" s="6" customFormat="1" ht="8.25" customHeight="1">
      <c r="A76" s="29"/>
      <c r="B76" s="29"/>
      <c r="C76" s="3"/>
      <c r="D76" s="3"/>
      <c r="E76" s="29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2"/>
      <c r="Q76" s="16"/>
      <c r="R76" s="36"/>
      <c r="U76" s="40"/>
    </row>
    <row r="77" spans="1:21" s="6" customFormat="1" ht="16.5" customHeight="1">
      <c r="A77" s="3"/>
      <c r="B77" s="29"/>
      <c r="C77" s="29" t="s">
        <v>28</v>
      </c>
      <c r="D77" s="29"/>
      <c r="E77" s="29"/>
      <c r="F77" s="184">
        <v>694540.9419152511</v>
      </c>
      <c r="G77" s="184">
        <v>790310.6006705108</v>
      </c>
      <c r="H77" s="184">
        <v>832043.565583097</v>
      </c>
      <c r="I77" s="184">
        <v>857700</v>
      </c>
      <c r="J77" s="184">
        <v>867873.886747776</v>
      </c>
      <c r="K77" s="184">
        <v>937063.53040219</v>
      </c>
      <c r="L77" s="184">
        <v>999251.2733467987</v>
      </c>
      <c r="M77" s="184">
        <v>1059857.332761861</v>
      </c>
      <c r="N77" s="184">
        <v>1091556.5581467042</v>
      </c>
      <c r="O77" s="184">
        <v>1139719.1668834356</v>
      </c>
      <c r="P77" s="182">
        <f>(((O77/F77)^(1/9))-1)*100</f>
        <v>5.657419607335634</v>
      </c>
      <c r="Q77" s="16"/>
      <c r="R77" s="36"/>
      <c r="U77" s="40"/>
    </row>
    <row r="78" spans="1:21" s="6" customFormat="1" ht="19.5" customHeight="1">
      <c r="A78" s="216"/>
      <c r="B78" s="212"/>
      <c r="C78" s="212" t="s">
        <v>29</v>
      </c>
      <c r="D78" s="212"/>
      <c r="E78" s="212"/>
      <c r="F78" s="222">
        <v>2865565.2915020213</v>
      </c>
      <c r="G78" s="222">
        <v>3171691.639359044</v>
      </c>
      <c r="H78" s="222">
        <v>3286816.323847436</v>
      </c>
      <c r="I78" s="222">
        <v>3420500</v>
      </c>
      <c r="J78" s="222">
        <v>3484606.2554006674</v>
      </c>
      <c r="K78" s="222">
        <v>3829024.8760776813</v>
      </c>
      <c r="L78" s="222">
        <v>4077617.6499485327</v>
      </c>
      <c r="M78" s="222">
        <v>4227261.500029142</v>
      </c>
      <c r="N78" s="222">
        <v>4622240.374419324</v>
      </c>
      <c r="O78" s="222">
        <v>4702453.329582604</v>
      </c>
      <c r="P78" s="381">
        <f>(((O78/F78)^(1/9))-1)*100</f>
        <v>5.657803065988465</v>
      </c>
      <c r="Q78" s="16"/>
      <c r="R78" s="36"/>
      <c r="U78" s="40"/>
    </row>
    <row r="79" spans="1:21" s="6" customFormat="1" ht="20.25" customHeight="1">
      <c r="A79" s="3"/>
      <c r="B79" s="29"/>
      <c r="C79" s="29" t="s">
        <v>30</v>
      </c>
      <c r="D79" s="29"/>
      <c r="E79" s="29"/>
      <c r="F79" s="184">
        <v>2900353.802397953</v>
      </c>
      <c r="G79" s="184">
        <v>3204664.7862064694</v>
      </c>
      <c r="H79" s="184">
        <v>3314171.1807981133</v>
      </c>
      <c r="I79" s="184">
        <v>3454400</v>
      </c>
      <c r="J79" s="184">
        <v>3566296.053952566</v>
      </c>
      <c r="K79" s="184">
        <v>3949786.362400921</v>
      </c>
      <c r="L79" s="184">
        <v>4223097.482440714</v>
      </c>
      <c r="M79" s="184">
        <v>4433565.112391054</v>
      </c>
      <c r="N79" s="184">
        <v>4862722.893501209</v>
      </c>
      <c r="O79" s="184">
        <v>4971183.099700604</v>
      </c>
      <c r="P79" s="182">
        <f>(((O79/F79)^(1/9))-1)*100</f>
        <v>6.169794222622849</v>
      </c>
      <c r="Q79" s="16"/>
      <c r="R79" s="36"/>
      <c r="U79" s="40"/>
    </row>
    <row r="80" spans="1:21" s="6" customFormat="1" ht="16.5" customHeight="1">
      <c r="A80" s="216"/>
      <c r="B80" s="212"/>
      <c r="C80" s="212" t="s">
        <v>31</v>
      </c>
      <c r="D80" s="212"/>
      <c r="E80" s="212"/>
      <c r="F80" s="222">
        <v>2969684.968989139</v>
      </c>
      <c r="G80" s="222">
        <v>3261322.869521764</v>
      </c>
      <c r="H80" s="222">
        <v>3361716.5274028615</v>
      </c>
      <c r="I80" s="222">
        <v>3487000</v>
      </c>
      <c r="J80" s="222">
        <v>3602052.5314331944</v>
      </c>
      <c r="K80" s="222">
        <v>3986707.6301874737</v>
      </c>
      <c r="L80" s="222">
        <v>4265494.930805121</v>
      </c>
      <c r="M80" s="222">
        <v>4490322.1564312605</v>
      </c>
      <c r="N80" s="222">
        <v>4924554.946157709</v>
      </c>
      <c r="O80" s="222">
        <v>5023347.875145102</v>
      </c>
      <c r="P80" s="381">
        <f>(((O80/F80)^(1/9))-1)*100</f>
        <v>6.014376571909863</v>
      </c>
      <c r="Q80" s="16"/>
      <c r="R80" s="36"/>
      <c r="U80" s="40"/>
    </row>
    <row r="81" spans="16:17" s="6" customFormat="1" ht="15.75">
      <c r="P81" s="45"/>
      <c r="Q81" s="16"/>
    </row>
    <row r="82" spans="1:17" s="6" customFormat="1" ht="15.75">
      <c r="A82" s="44" t="s">
        <v>34</v>
      </c>
      <c r="P82" s="45"/>
      <c r="Q82" s="16"/>
    </row>
    <row r="83" spans="16:17" s="6" customFormat="1" ht="15.75">
      <c r="P83" s="45"/>
      <c r="Q83" s="16"/>
    </row>
    <row r="84" spans="1:17" s="6" customFormat="1" ht="18.75">
      <c r="A84" s="450"/>
      <c r="B84" s="450"/>
      <c r="C84" s="450"/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16"/>
    </row>
    <row r="85" spans="16:17" s="6" customFormat="1" ht="15.75">
      <c r="P85" s="45"/>
      <c r="Q85" s="16"/>
    </row>
    <row r="86" spans="16:17" s="6" customFormat="1" ht="15.75">
      <c r="P86" s="45"/>
      <c r="Q86" s="16"/>
    </row>
    <row r="87" spans="16:17" s="6" customFormat="1" ht="15.75">
      <c r="P87" s="45"/>
      <c r="Q87" s="16"/>
    </row>
    <row r="88" spans="16:17" s="6" customFormat="1" ht="15.75">
      <c r="P88" s="45"/>
      <c r="Q88" s="16"/>
    </row>
    <row r="89" spans="16:17" s="6" customFormat="1" ht="15.75">
      <c r="P89" s="45"/>
      <c r="Q89" s="16"/>
    </row>
    <row r="90" spans="16:17" s="6" customFormat="1" ht="15.75">
      <c r="P90" s="45"/>
      <c r="Q90" s="16"/>
    </row>
    <row r="91" spans="16:17" s="6" customFormat="1" ht="15.75">
      <c r="P91" s="45"/>
      <c r="Q91" s="16"/>
    </row>
    <row r="92" spans="16:17" s="6" customFormat="1" ht="15.75">
      <c r="P92" s="45"/>
      <c r="Q92" s="16"/>
    </row>
    <row r="93" spans="16:17" s="6" customFormat="1" ht="15.75">
      <c r="P93" s="45"/>
      <c r="Q93" s="16"/>
    </row>
    <row r="94" spans="16:17" s="6" customFormat="1" ht="15.75">
      <c r="P94" s="45"/>
      <c r="Q94" s="16"/>
    </row>
    <row r="95" spans="16:17" s="6" customFormat="1" ht="15.75">
      <c r="P95" s="45"/>
      <c r="Q95" s="16"/>
    </row>
    <row r="96" spans="16:17" s="6" customFormat="1" ht="15.75">
      <c r="P96" s="45"/>
      <c r="Q96" s="16"/>
    </row>
    <row r="97" spans="16:17" s="6" customFormat="1" ht="15.75">
      <c r="P97" s="45"/>
      <c r="Q97" s="16"/>
    </row>
    <row r="98" spans="16:17" s="6" customFormat="1" ht="15.75">
      <c r="P98" s="45"/>
      <c r="Q98" s="16"/>
    </row>
    <row r="99" spans="16:17" s="6" customFormat="1" ht="15.75">
      <c r="P99" s="45"/>
      <c r="Q99" s="16"/>
    </row>
    <row r="100" spans="16:17" s="6" customFormat="1" ht="15.75">
      <c r="P100" s="45"/>
      <c r="Q100" s="16"/>
    </row>
    <row r="101" spans="16:17" s="6" customFormat="1" ht="15.75">
      <c r="P101" s="45"/>
      <c r="Q101" s="16"/>
    </row>
    <row r="102" spans="16:17" s="6" customFormat="1" ht="15.75">
      <c r="P102" s="45"/>
      <c r="Q102" s="16"/>
    </row>
    <row r="103" spans="16:17" s="6" customFormat="1" ht="15.75">
      <c r="P103" s="45"/>
      <c r="Q103" s="16"/>
    </row>
    <row r="104" spans="16:17" s="6" customFormat="1" ht="15.75">
      <c r="P104" s="45"/>
      <c r="Q104" s="16"/>
    </row>
    <row r="105" spans="16:17" s="6" customFormat="1" ht="15.75">
      <c r="P105" s="45"/>
      <c r="Q105" s="16"/>
    </row>
    <row r="106" spans="16:17" s="6" customFormat="1" ht="15.75">
      <c r="P106" s="45"/>
      <c r="Q106" s="16"/>
    </row>
    <row r="107" spans="16:17" s="6" customFormat="1" ht="15.75">
      <c r="P107" s="45"/>
      <c r="Q107" s="16"/>
    </row>
    <row r="108" spans="16:17" s="6" customFormat="1" ht="15.75">
      <c r="P108" s="45"/>
      <c r="Q108" s="16"/>
    </row>
    <row r="109" spans="16:17" s="6" customFormat="1" ht="15.75">
      <c r="P109" s="45"/>
      <c r="Q109" s="16"/>
    </row>
    <row r="110" spans="16:17" s="6" customFormat="1" ht="15.75">
      <c r="P110" s="45"/>
      <c r="Q110" s="16"/>
    </row>
    <row r="111" spans="16:17" s="6" customFormat="1" ht="15.75">
      <c r="P111" s="45"/>
      <c r="Q111" s="16"/>
    </row>
    <row r="112" spans="16:17" s="6" customFormat="1" ht="15.75">
      <c r="P112" s="45"/>
      <c r="Q112" s="16"/>
    </row>
    <row r="113" spans="16:17" s="6" customFormat="1" ht="15.75">
      <c r="P113" s="45"/>
      <c r="Q113" s="16"/>
    </row>
    <row r="114" spans="16:17" s="6" customFormat="1" ht="15.75">
      <c r="P114" s="45"/>
      <c r="Q114" s="16"/>
    </row>
    <row r="115" spans="16:17" s="6" customFormat="1" ht="15.75">
      <c r="P115" s="45"/>
      <c r="Q115" s="16"/>
    </row>
    <row r="116" spans="16:17" s="6" customFormat="1" ht="15.75">
      <c r="P116" s="45"/>
      <c r="Q116" s="16"/>
    </row>
    <row r="117" spans="16:17" s="6" customFormat="1" ht="15.75">
      <c r="P117" s="45"/>
      <c r="Q117" s="16"/>
    </row>
    <row r="118" spans="16:17" s="6" customFormat="1" ht="15.75">
      <c r="P118" s="45"/>
      <c r="Q118" s="16"/>
    </row>
    <row r="119" spans="16:17" s="6" customFormat="1" ht="15.75">
      <c r="P119" s="45"/>
      <c r="Q119" s="16"/>
    </row>
    <row r="120" spans="16:17" s="6" customFormat="1" ht="15.75">
      <c r="P120" s="45"/>
      <c r="Q120" s="16"/>
    </row>
    <row r="121" spans="16:17" s="6" customFormat="1" ht="15.75">
      <c r="P121" s="45"/>
      <c r="Q121" s="16"/>
    </row>
    <row r="122" spans="16:17" s="6" customFormat="1" ht="15.75">
      <c r="P122" s="45"/>
      <c r="Q122" s="16"/>
    </row>
    <row r="123" spans="16:17" s="6" customFormat="1" ht="15.75">
      <c r="P123" s="45"/>
      <c r="Q123" s="16"/>
    </row>
    <row r="124" spans="16:17" s="6" customFormat="1" ht="15.75">
      <c r="P124" s="45"/>
      <c r="Q124" s="16"/>
    </row>
    <row r="125" spans="16:17" s="6" customFormat="1" ht="15.75">
      <c r="P125" s="45"/>
      <c r="Q125" s="16"/>
    </row>
    <row r="126" spans="16:17" s="6" customFormat="1" ht="15.75">
      <c r="P126" s="45"/>
      <c r="Q126" s="16"/>
    </row>
    <row r="127" spans="16:17" s="6" customFormat="1" ht="15.75">
      <c r="P127" s="45"/>
      <c r="Q127" s="16"/>
    </row>
    <row r="128" spans="16:17" s="6" customFormat="1" ht="15.75">
      <c r="P128" s="45"/>
      <c r="Q128" s="16"/>
    </row>
    <row r="129" spans="16:17" s="6" customFormat="1" ht="15.75">
      <c r="P129" s="45"/>
      <c r="Q129" s="16"/>
    </row>
    <row r="130" spans="16:17" s="6" customFormat="1" ht="15.75">
      <c r="P130" s="45"/>
      <c r="Q130" s="16"/>
    </row>
    <row r="131" spans="16:17" s="6" customFormat="1" ht="15.75">
      <c r="P131" s="45"/>
      <c r="Q131" s="16"/>
    </row>
    <row r="132" spans="16:17" s="6" customFormat="1" ht="15.75">
      <c r="P132" s="45"/>
      <c r="Q132" s="16"/>
    </row>
    <row r="133" spans="16:17" s="6" customFormat="1" ht="15.75">
      <c r="P133" s="45"/>
      <c r="Q133" s="16"/>
    </row>
    <row r="134" spans="16:17" s="6" customFormat="1" ht="15.75">
      <c r="P134" s="45"/>
      <c r="Q134" s="16"/>
    </row>
    <row r="135" spans="16:17" s="6" customFormat="1" ht="15.75">
      <c r="P135" s="45"/>
      <c r="Q135" s="16"/>
    </row>
    <row r="136" spans="16:17" s="6" customFormat="1" ht="15.75">
      <c r="P136" s="45"/>
      <c r="Q136" s="16"/>
    </row>
    <row r="137" spans="16:17" s="6" customFormat="1" ht="15.75">
      <c r="P137" s="45"/>
      <c r="Q137" s="16"/>
    </row>
    <row r="138" spans="16:17" s="6" customFormat="1" ht="15.75">
      <c r="P138" s="45"/>
      <c r="Q138" s="16"/>
    </row>
    <row r="139" spans="16:17" s="6" customFormat="1" ht="15.75">
      <c r="P139" s="45"/>
      <c r="Q139" s="16"/>
    </row>
    <row r="140" spans="16:17" s="6" customFormat="1" ht="15.75">
      <c r="P140" s="45"/>
      <c r="Q140" s="16"/>
    </row>
    <row r="141" spans="16:17" s="6" customFormat="1" ht="15.75">
      <c r="P141" s="45"/>
      <c r="Q141" s="16"/>
    </row>
    <row r="142" spans="16:17" s="6" customFormat="1" ht="15.75">
      <c r="P142" s="45"/>
      <c r="Q142" s="16"/>
    </row>
    <row r="143" spans="16:17" s="6" customFormat="1" ht="15.75">
      <c r="P143" s="45"/>
      <c r="Q143" s="16"/>
    </row>
    <row r="144" spans="16:17" s="6" customFormat="1" ht="15.75">
      <c r="P144" s="45"/>
      <c r="Q144" s="16"/>
    </row>
    <row r="145" spans="16:17" s="6" customFormat="1" ht="15.75">
      <c r="P145" s="45"/>
      <c r="Q145" s="16"/>
    </row>
    <row r="146" spans="16:17" s="6" customFormat="1" ht="15.75">
      <c r="P146" s="45"/>
      <c r="Q146" s="16"/>
    </row>
    <row r="147" spans="16:17" s="6" customFormat="1" ht="15.75">
      <c r="P147" s="45"/>
      <c r="Q147" s="16"/>
    </row>
    <row r="148" spans="16:17" s="6" customFormat="1" ht="15.75">
      <c r="P148" s="45"/>
      <c r="Q148" s="16"/>
    </row>
    <row r="149" spans="16:17" s="6" customFormat="1" ht="15.75">
      <c r="P149" s="45"/>
      <c r="Q149" s="16"/>
    </row>
    <row r="150" spans="16:17" s="6" customFormat="1" ht="15.75">
      <c r="P150" s="45"/>
      <c r="Q150" s="16"/>
    </row>
    <row r="151" spans="16:17" s="6" customFormat="1" ht="15.75">
      <c r="P151" s="45"/>
      <c r="Q151" s="16"/>
    </row>
    <row r="152" spans="16:17" s="6" customFormat="1" ht="15.75">
      <c r="P152" s="45"/>
      <c r="Q152" s="16"/>
    </row>
    <row r="153" spans="16:17" s="6" customFormat="1" ht="15.75">
      <c r="P153" s="45"/>
      <c r="Q153" s="16"/>
    </row>
    <row r="154" spans="16:17" s="6" customFormat="1" ht="15.75">
      <c r="P154" s="45"/>
      <c r="Q154" s="16"/>
    </row>
    <row r="155" spans="16:17" s="6" customFormat="1" ht="15.75">
      <c r="P155" s="45"/>
      <c r="Q155" s="16"/>
    </row>
    <row r="156" spans="16:17" s="6" customFormat="1" ht="15.75">
      <c r="P156" s="45"/>
      <c r="Q156" s="16"/>
    </row>
    <row r="157" spans="16:17" s="6" customFormat="1" ht="15.75">
      <c r="P157" s="45"/>
      <c r="Q157" s="16"/>
    </row>
    <row r="158" spans="16:17" s="6" customFormat="1" ht="15.75">
      <c r="P158" s="45"/>
      <c r="Q158" s="16"/>
    </row>
    <row r="159" spans="16:17" s="6" customFormat="1" ht="15.75">
      <c r="P159" s="45"/>
      <c r="Q159" s="16"/>
    </row>
    <row r="160" spans="16:17" s="6" customFormat="1" ht="15.75">
      <c r="P160" s="45"/>
      <c r="Q160" s="16"/>
    </row>
    <row r="161" spans="16:17" s="6" customFormat="1" ht="15.75">
      <c r="P161" s="45"/>
      <c r="Q161" s="16"/>
    </row>
    <row r="162" spans="16:17" s="6" customFormat="1" ht="15.75">
      <c r="P162" s="45"/>
      <c r="Q162" s="16"/>
    </row>
    <row r="163" spans="16:17" s="6" customFormat="1" ht="15.75">
      <c r="P163" s="45"/>
      <c r="Q163" s="16"/>
    </row>
    <row r="164" spans="16:17" s="6" customFormat="1" ht="15.75">
      <c r="P164" s="45"/>
      <c r="Q164" s="16"/>
    </row>
    <row r="165" spans="16:17" s="6" customFormat="1" ht="15.75">
      <c r="P165" s="45"/>
      <c r="Q165" s="16"/>
    </row>
    <row r="166" spans="16:17" s="6" customFormat="1" ht="15.75">
      <c r="P166" s="45"/>
      <c r="Q166" s="16"/>
    </row>
    <row r="167" spans="16:17" s="6" customFormat="1" ht="15.75">
      <c r="P167" s="45"/>
      <c r="Q167" s="16"/>
    </row>
    <row r="168" spans="16:17" s="6" customFormat="1" ht="15.75">
      <c r="P168" s="45"/>
      <c r="Q168" s="16"/>
    </row>
    <row r="169" spans="16:17" s="6" customFormat="1" ht="15.75">
      <c r="P169" s="45"/>
      <c r="Q169" s="16"/>
    </row>
    <row r="170" spans="16:17" s="6" customFormat="1" ht="15.75">
      <c r="P170" s="45"/>
      <c r="Q170" s="16"/>
    </row>
    <row r="171" spans="16:17" s="6" customFormat="1" ht="15.75">
      <c r="P171" s="45"/>
      <c r="Q171" s="16"/>
    </row>
    <row r="172" spans="16:17" s="6" customFormat="1" ht="15.75">
      <c r="P172" s="45"/>
      <c r="Q172" s="16"/>
    </row>
    <row r="173" spans="16:17" s="6" customFormat="1" ht="15.75">
      <c r="P173" s="45"/>
      <c r="Q173" s="16"/>
    </row>
    <row r="174" spans="16:17" s="6" customFormat="1" ht="15.75">
      <c r="P174" s="45"/>
      <c r="Q174" s="16"/>
    </row>
    <row r="175" spans="16:17" s="6" customFormat="1" ht="15.75">
      <c r="P175" s="45"/>
      <c r="Q175" s="16"/>
    </row>
    <row r="176" spans="16:17" s="6" customFormat="1" ht="15.75">
      <c r="P176" s="45"/>
      <c r="Q176" s="16"/>
    </row>
    <row r="177" spans="16:17" s="6" customFormat="1" ht="15.75">
      <c r="P177" s="45"/>
      <c r="Q177" s="16"/>
    </row>
    <row r="178" spans="16:17" s="6" customFormat="1" ht="15.75">
      <c r="P178" s="45"/>
      <c r="Q178" s="16"/>
    </row>
    <row r="179" spans="16:17" s="6" customFormat="1" ht="15.75">
      <c r="P179" s="45"/>
      <c r="Q179" s="16"/>
    </row>
    <row r="180" spans="16:17" s="6" customFormat="1" ht="15.75">
      <c r="P180" s="45"/>
      <c r="Q180" s="16"/>
    </row>
    <row r="181" spans="16:17" s="6" customFormat="1" ht="15.75">
      <c r="P181" s="45"/>
      <c r="Q181" s="16"/>
    </row>
    <row r="182" spans="16:17" s="6" customFormat="1" ht="15.75">
      <c r="P182" s="45"/>
      <c r="Q182" s="16"/>
    </row>
    <row r="183" spans="16:17" s="6" customFormat="1" ht="15.75">
      <c r="P183" s="45"/>
      <c r="Q183" s="16"/>
    </row>
    <row r="184" spans="16:17" s="6" customFormat="1" ht="15.75">
      <c r="P184" s="45"/>
      <c r="Q184" s="16"/>
    </row>
    <row r="185" spans="16:17" s="6" customFormat="1" ht="15.75">
      <c r="P185" s="45"/>
      <c r="Q185" s="16"/>
    </row>
    <row r="186" spans="16:17" s="6" customFormat="1" ht="15.75">
      <c r="P186" s="45"/>
      <c r="Q186" s="16"/>
    </row>
    <row r="187" spans="16:17" s="6" customFormat="1" ht="15.75">
      <c r="P187" s="45"/>
      <c r="Q187" s="16"/>
    </row>
    <row r="188" spans="16:17" s="6" customFormat="1" ht="15.75">
      <c r="P188" s="45"/>
      <c r="Q188" s="16"/>
    </row>
    <row r="189" spans="16:17" s="6" customFormat="1" ht="15.75">
      <c r="P189" s="45"/>
      <c r="Q189" s="16"/>
    </row>
    <row r="190" spans="16:17" s="6" customFormat="1" ht="15.75">
      <c r="P190" s="45"/>
      <c r="Q190" s="16"/>
    </row>
    <row r="191" spans="16:17" s="6" customFormat="1" ht="15.75">
      <c r="P191" s="45"/>
      <c r="Q191" s="16"/>
    </row>
    <row r="192" spans="16:17" s="6" customFormat="1" ht="15.75">
      <c r="P192" s="45"/>
      <c r="Q192" s="16"/>
    </row>
    <row r="193" spans="16:17" s="6" customFormat="1" ht="15.75">
      <c r="P193" s="45"/>
      <c r="Q193" s="16"/>
    </row>
    <row r="194" spans="16:17" s="6" customFormat="1" ht="15.75">
      <c r="P194" s="45"/>
      <c r="Q194" s="16"/>
    </row>
    <row r="195" spans="16:17" s="6" customFormat="1" ht="15.75">
      <c r="P195" s="45"/>
      <c r="Q195" s="16"/>
    </row>
    <row r="196" spans="16:17" s="6" customFormat="1" ht="15.75">
      <c r="P196" s="45"/>
      <c r="Q196" s="16"/>
    </row>
    <row r="197" spans="16:17" s="6" customFormat="1" ht="15.75">
      <c r="P197" s="45"/>
      <c r="Q197" s="16"/>
    </row>
    <row r="198" spans="16:17" s="6" customFormat="1" ht="15.75">
      <c r="P198" s="45"/>
      <c r="Q198" s="16"/>
    </row>
    <row r="199" spans="16:17" s="6" customFormat="1" ht="15.75">
      <c r="P199" s="45"/>
      <c r="Q199" s="16"/>
    </row>
    <row r="200" spans="16:17" s="6" customFormat="1" ht="15.75">
      <c r="P200" s="45"/>
      <c r="Q200" s="16"/>
    </row>
    <row r="201" spans="16:17" s="6" customFormat="1" ht="15.75">
      <c r="P201" s="45"/>
      <c r="Q201" s="16"/>
    </row>
    <row r="202" spans="16:17" s="6" customFormat="1" ht="15.75">
      <c r="P202" s="45"/>
      <c r="Q202" s="16"/>
    </row>
    <row r="203" spans="16:17" s="6" customFormat="1" ht="15.75">
      <c r="P203" s="45"/>
      <c r="Q203" s="16"/>
    </row>
    <row r="204" spans="16:17" s="6" customFormat="1" ht="15.75">
      <c r="P204" s="45"/>
      <c r="Q204" s="16"/>
    </row>
    <row r="205" spans="16:17" s="6" customFormat="1" ht="15.75">
      <c r="P205" s="45"/>
      <c r="Q205" s="16"/>
    </row>
    <row r="206" spans="16:17" s="6" customFormat="1" ht="15.75">
      <c r="P206" s="45"/>
      <c r="Q206" s="16"/>
    </row>
    <row r="207" spans="16:17" s="6" customFormat="1" ht="15.75">
      <c r="P207" s="45"/>
      <c r="Q207" s="16"/>
    </row>
    <row r="208" spans="16:17" s="6" customFormat="1" ht="15.75">
      <c r="P208" s="45"/>
      <c r="Q208" s="16"/>
    </row>
    <row r="209" spans="16:17" s="6" customFormat="1" ht="15.75">
      <c r="P209" s="45"/>
      <c r="Q209" s="16"/>
    </row>
    <row r="210" spans="16:17" s="6" customFormat="1" ht="15.75">
      <c r="P210" s="45"/>
      <c r="Q210" s="16"/>
    </row>
    <row r="211" spans="16:17" s="6" customFormat="1" ht="15.75">
      <c r="P211" s="45"/>
      <c r="Q211" s="16"/>
    </row>
    <row r="212" spans="16:17" s="6" customFormat="1" ht="15.75">
      <c r="P212" s="45"/>
      <c r="Q212" s="16"/>
    </row>
    <row r="213" spans="16:17" s="6" customFormat="1" ht="15.75">
      <c r="P213" s="45"/>
      <c r="Q213" s="16"/>
    </row>
    <row r="214" spans="16:17" s="6" customFormat="1" ht="15.75">
      <c r="P214" s="45"/>
      <c r="Q214" s="16"/>
    </row>
    <row r="215" spans="16:17" s="6" customFormat="1" ht="15.75">
      <c r="P215" s="45"/>
      <c r="Q215" s="16"/>
    </row>
    <row r="216" spans="16:17" s="6" customFormat="1" ht="15.75">
      <c r="P216" s="45"/>
      <c r="Q216" s="16"/>
    </row>
    <row r="217" spans="16:17" s="6" customFormat="1" ht="15.75">
      <c r="P217" s="45"/>
      <c r="Q217" s="16"/>
    </row>
    <row r="218" spans="16:17" s="6" customFormat="1" ht="15.75">
      <c r="P218" s="45"/>
      <c r="Q218" s="16"/>
    </row>
    <row r="219" spans="16:17" s="6" customFormat="1" ht="15.75">
      <c r="P219" s="45"/>
      <c r="Q219" s="16"/>
    </row>
    <row r="220" spans="16:17" s="6" customFormat="1" ht="15.75">
      <c r="P220" s="45"/>
      <c r="Q220" s="16"/>
    </row>
    <row r="221" spans="16:17" s="6" customFormat="1" ht="15.75">
      <c r="P221" s="45"/>
      <c r="Q221" s="16"/>
    </row>
    <row r="222" spans="16:17" s="6" customFormat="1" ht="15.75">
      <c r="P222" s="45"/>
      <c r="Q222" s="16"/>
    </row>
    <row r="223" spans="16:17" s="6" customFormat="1" ht="15.75">
      <c r="P223" s="45"/>
      <c r="Q223" s="16"/>
    </row>
    <row r="224" spans="16:17" s="6" customFormat="1" ht="15.75">
      <c r="P224" s="45"/>
      <c r="Q224" s="16"/>
    </row>
    <row r="225" spans="16:17" s="6" customFormat="1" ht="15.75">
      <c r="P225" s="45"/>
      <c r="Q225" s="16"/>
    </row>
    <row r="226" spans="16:17" s="6" customFormat="1" ht="15.75">
      <c r="P226" s="45"/>
      <c r="Q226" s="16"/>
    </row>
    <row r="227" spans="16:17" s="6" customFormat="1" ht="15.75">
      <c r="P227" s="45"/>
      <c r="Q227" s="16"/>
    </row>
    <row r="228" spans="16:17" s="6" customFormat="1" ht="15.75">
      <c r="P228" s="45"/>
      <c r="Q228" s="16"/>
    </row>
    <row r="229" spans="16:17" s="6" customFormat="1" ht="15.75">
      <c r="P229" s="45"/>
      <c r="Q229" s="16"/>
    </row>
    <row r="230" spans="16:17" s="6" customFormat="1" ht="15.75">
      <c r="P230" s="45"/>
      <c r="Q230" s="16"/>
    </row>
    <row r="231" spans="16:17" s="6" customFormat="1" ht="15.75">
      <c r="P231" s="45"/>
      <c r="Q231" s="16"/>
    </row>
    <row r="232" spans="16:17" s="6" customFormat="1" ht="15.75">
      <c r="P232" s="45"/>
      <c r="Q232" s="16"/>
    </row>
    <row r="233" spans="16:17" s="6" customFormat="1" ht="15.75">
      <c r="P233" s="45"/>
      <c r="Q233" s="16"/>
    </row>
    <row r="234" spans="16:17" s="6" customFormat="1" ht="15.75">
      <c r="P234" s="45"/>
      <c r="Q234" s="16"/>
    </row>
    <row r="235" spans="16:17" s="6" customFormat="1" ht="15.75">
      <c r="P235" s="45"/>
      <c r="Q235" s="16"/>
    </row>
    <row r="236" spans="16:17" s="6" customFormat="1" ht="15.75">
      <c r="P236" s="45"/>
      <c r="Q236" s="16"/>
    </row>
    <row r="237" spans="16:17" s="6" customFormat="1" ht="15.75">
      <c r="P237" s="45"/>
      <c r="Q237" s="16"/>
    </row>
    <row r="238" spans="16:17" s="6" customFormat="1" ht="15.75">
      <c r="P238" s="45"/>
      <c r="Q238" s="16"/>
    </row>
    <row r="239" spans="16:17" s="6" customFormat="1" ht="15.75">
      <c r="P239" s="45"/>
      <c r="Q239" s="16"/>
    </row>
    <row r="240" spans="16:17" s="6" customFormat="1" ht="15.75">
      <c r="P240" s="45"/>
      <c r="Q240" s="16"/>
    </row>
    <row r="241" spans="16:17" s="6" customFormat="1" ht="15.75">
      <c r="P241" s="45"/>
      <c r="Q241" s="16"/>
    </row>
    <row r="242" spans="16:17" s="6" customFormat="1" ht="15.75">
      <c r="P242" s="45"/>
      <c r="Q242" s="16"/>
    </row>
    <row r="243" spans="16:17" s="6" customFormat="1" ht="15.75">
      <c r="P243" s="45"/>
      <c r="Q243" s="16"/>
    </row>
    <row r="244" spans="16:17" s="6" customFormat="1" ht="15.75">
      <c r="P244" s="45"/>
      <c r="Q244" s="16"/>
    </row>
    <row r="245" spans="16:17" s="6" customFormat="1" ht="15.75">
      <c r="P245" s="45"/>
      <c r="Q245" s="16"/>
    </row>
    <row r="246" spans="16:17" s="6" customFormat="1" ht="15.75">
      <c r="P246" s="45"/>
      <c r="Q246" s="16"/>
    </row>
    <row r="247" spans="16:17" s="6" customFormat="1" ht="15.75">
      <c r="P247" s="45"/>
      <c r="Q247" s="16"/>
    </row>
    <row r="248" spans="16:17" s="6" customFormat="1" ht="15.75">
      <c r="P248" s="45"/>
      <c r="Q248" s="16"/>
    </row>
    <row r="249" spans="16:17" s="6" customFormat="1" ht="15.75">
      <c r="P249" s="45"/>
      <c r="Q249" s="16"/>
    </row>
    <row r="250" spans="16:17" s="6" customFormat="1" ht="15.75">
      <c r="P250" s="45"/>
      <c r="Q250" s="16"/>
    </row>
    <row r="251" spans="16:17" s="6" customFormat="1" ht="15.75">
      <c r="P251" s="45"/>
      <c r="Q251" s="16"/>
    </row>
    <row r="252" spans="16:17" s="6" customFormat="1" ht="15.75">
      <c r="P252" s="45"/>
      <c r="Q252" s="16"/>
    </row>
    <row r="253" spans="16:17" s="6" customFormat="1" ht="15.75">
      <c r="P253" s="45"/>
      <c r="Q253" s="16"/>
    </row>
    <row r="254" spans="16:17" s="6" customFormat="1" ht="15.75">
      <c r="P254" s="45"/>
      <c r="Q254" s="16"/>
    </row>
    <row r="255" spans="16:17" s="6" customFormat="1" ht="15.75">
      <c r="P255" s="45"/>
      <c r="Q255" s="16"/>
    </row>
    <row r="256" spans="16:17" s="6" customFormat="1" ht="15.75">
      <c r="P256" s="45"/>
      <c r="Q256" s="16"/>
    </row>
    <row r="257" spans="16:17" s="6" customFormat="1" ht="15.75">
      <c r="P257" s="45"/>
      <c r="Q257" s="16"/>
    </row>
    <row r="258" spans="16:17" s="6" customFormat="1" ht="15.75">
      <c r="P258" s="45"/>
      <c r="Q258" s="16"/>
    </row>
    <row r="259" spans="16:17" s="6" customFormat="1" ht="15.75">
      <c r="P259" s="45"/>
      <c r="Q259" s="16"/>
    </row>
    <row r="260" spans="16:17" s="6" customFormat="1" ht="15.75">
      <c r="P260" s="45"/>
      <c r="Q260" s="16"/>
    </row>
    <row r="261" spans="16:17" s="6" customFormat="1" ht="15.75">
      <c r="P261" s="45"/>
      <c r="Q261" s="16"/>
    </row>
    <row r="262" spans="16:17" s="6" customFormat="1" ht="15.75">
      <c r="P262" s="45"/>
      <c r="Q262" s="16"/>
    </row>
    <row r="263" spans="16:17" s="6" customFormat="1" ht="15.75">
      <c r="P263" s="45"/>
      <c r="Q263" s="16"/>
    </row>
    <row r="264" spans="16:17" s="6" customFormat="1" ht="15.75">
      <c r="P264" s="45"/>
      <c r="Q264" s="16"/>
    </row>
    <row r="265" spans="16:17" s="6" customFormat="1" ht="15.75">
      <c r="P265" s="45"/>
      <c r="Q265" s="16"/>
    </row>
    <row r="266" spans="16:17" s="6" customFormat="1" ht="15.75">
      <c r="P266" s="45"/>
      <c r="Q266" s="16"/>
    </row>
    <row r="267" spans="16:17" s="6" customFormat="1" ht="15.75">
      <c r="P267" s="45"/>
      <c r="Q267" s="16"/>
    </row>
    <row r="268" spans="16:17" s="6" customFormat="1" ht="15.75">
      <c r="P268" s="45"/>
      <c r="Q268" s="16"/>
    </row>
    <row r="269" spans="16:17" s="6" customFormat="1" ht="15.75">
      <c r="P269" s="45"/>
      <c r="Q269" s="16"/>
    </row>
    <row r="270" spans="16:17" s="6" customFormat="1" ht="15.75">
      <c r="P270" s="45"/>
      <c r="Q270" s="16"/>
    </row>
    <row r="271" spans="16:17" s="6" customFormat="1" ht="15.75">
      <c r="P271" s="45"/>
      <c r="Q271" s="16"/>
    </row>
    <row r="272" spans="16:17" s="6" customFormat="1" ht="15.75">
      <c r="P272" s="45"/>
      <c r="Q272" s="16"/>
    </row>
    <row r="273" spans="16:17" s="6" customFormat="1" ht="15.75">
      <c r="P273" s="45"/>
      <c r="Q273" s="16"/>
    </row>
    <row r="274" spans="16:17" s="6" customFormat="1" ht="15.75">
      <c r="P274" s="45"/>
      <c r="Q274" s="16"/>
    </row>
    <row r="275" spans="16:17" s="6" customFormat="1" ht="15.75">
      <c r="P275" s="45"/>
      <c r="Q275" s="16"/>
    </row>
    <row r="276" spans="16:17" s="6" customFormat="1" ht="15.75">
      <c r="P276" s="45"/>
      <c r="Q276" s="16"/>
    </row>
    <row r="277" spans="16:17" s="6" customFormat="1" ht="15.75">
      <c r="P277" s="45"/>
      <c r="Q277" s="16"/>
    </row>
    <row r="278" spans="16:17" s="6" customFormat="1" ht="15.75">
      <c r="P278" s="45"/>
      <c r="Q278" s="16"/>
    </row>
    <row r="279" spans="16:17" s="6" customFormat="1" ht="15.75">
      <c r="P279" s="45"/>
      <c r="Q279" s="16"/>
    </row>
    <row r="280" spans="16:17" s="6" customFormat="1" ht="15.75">
      <c r="P280" s="45"/>
      <c r="Q280" s="16"/>
    </row>
    <row r="281" spans="16:17" s="6" customFormat="1" ht="15.75">
      <c r="P281" s="45"/>
      <c r="Q281" s="16"/>
    </row>
    <row r="282" spans="16:17" s="6" customFormat="1" ht="15.75">
      <c r="P282" s="45"/>
      <c r="Q282" s="16"/>
    </row>
    <row r="283" spans="16:17" s="6" customFormat="1" ht="15.75">
      <c r="P283" s="45"/>
      <c r="Q283" s="16"/>
    </row>
    <row r="284" spans="16:17" s="6" customFormat="1" ht="15.75">
      <c r="P284" s="45"/>
      <c r="Q284" s="16"/>
    </row>
    <row r="285" spans="16:17" s="6" customFormat="1" ht="15.75">
      <c r="P285" s="45"/>
      <c r="Q285" s="16"/>
    </row>
    <row r="286" spans="16:17" s="6" customFormat="1" ht="15.75">
      <c r="P286" s="45"/>
      <c r="Q286" s="16"/>
    </row>
    <row r="287" spans="16:17" s="6" customFormat="1" ht="15.75">
      <c r="P287" s="45"/>
      <c r="Q287" s="16"/>
    </row>
    <row r="288" spans="16:17" s="6" customFormat="1" ht="15.75">
      <c r="P288" s="45"/>
      <c r="Q288" s="16"/>
    </row>
    <row r="289" spans="16:17" s="6" customFormat="1" ht="15.75">
      <c r="P289" s="45"/>
      <c r="Q289" s="16"/>
    </row>
    <row r="290" spans="16:17" s="6" customFormat="1" ht="15.75">
      <c r="P290" s="45"/>
      <c r="Q290" s="16"/>
    </row>
    <row r="291" spans="16:17" s="6" customFormat="1" ht="15.75">
      <c r="P291" s="45"/>
      <c r="Q291" s="16"/>
    </row>
    <row r="292" spans="16:17" s="6" customFormat="1" ht="15.75">
      <c r="P292" s="45"/>
      <c r="Q292" s="16"/>
    </row>
    <row r="293" spans="16:17" s="6" customFormat="1" ht="15.75">
      <c r="P293" s="45"/>
      <c r="Q293" s="16"/>
    </row>
    <row r="294" spans="16:17" s="6" customFormat="1" ht="15.75">
      <c r="P294" s="45"/>
      <c r="Q294" s="16"/>
    </row>
    <row r="295" spans="16:17" s="6" customFormat="1" ht="15.75">
      <c r="P295" s="45"/>
      <c r="Q295" s="16"/>
    </row>
    <row r="296" spans="16:17" s="6" customFormat="1" ht="15.75">
      <c r="P296" s="45"/>
      <c r="Q296" s="16"/>
    </row>
    <row r="297" spans="16:17" s="6" customFormat="1" ht="15.75">
      <c r="P297" s="45"/>
      <c r="Q297" s="16"/>
    </row>
    <row r="298" spans="16:17" s="6" customFormat="1" ht="15.75">
      <c r="P298" s="45"/>
      <c r="Q298" s="16"/>
    </row>
    <row r="299" spans="16:17" s="6" customFormat="1" ht="15.75">
      <c r="P299" s="45"/>
      <c r="Q299" s="16"/>
    </row>
    <row r="300" spans="16:17" s="6" customFormat="1" ht="15.75">
      <c r="P300" s="45"/>
      <c r="Q300" s="16"/>
    </row>
    <row r="301" spans="16:17" s="6" customFormat="1" ht="15.75">
      <c r="P301" s="45"/>
      <c r="Q301" s="16"/>
    </row>
    <row r="302" spans="16:17" s="6" customFormat="1" ht="15.75">
      <c r="P302" s="45"/>
      <c r="Q302" s="16"/>
    </row>
    <row r="303" spans="16:17" s="6" customFormat="1" ht="15.75">
      <c r="P303" s="45"/>
      <c r="Q303" s="16"/>
    </row>
    <row r="304" spans="16:17" s="6" customFormat="1" ht="15.75">
      <c r="P304" s="45"/>
      <c r="Q304" s="16"/>
    </row>
    <row r="305" spans="16:17" s="6" customFormat="1" ht="15.75">
      <c r="P305" s="45"/>
      <c r="Q305" s="16"/>
    </row>
    <row r="306" spans="16:17" s="6" customFormat="1" ht="15.75">
      <c r="P306" s="45"/>
      <c r="Q306" s="16"/>
    </row>
    <row r="307" spans="16:17" s="6" customFormat="1" ht="15.75">
      <c r="P307" s="45"/>
      <c r="Q307" s="16"/>
    </row>
    <row r="308" spans="16:17" s="6" customFormat="1" ht="15.75">
      <c r="P308" s="45"/>
      <c r="Q308" s="16"/>
    </row>
    <row r="309" spans="16:17" s="6" customFormat="1" ht="15.75">
      <c r="P309" s="45"/>
      <c r="Q309" s="16"/>
    </row>
    <row r="310" spans="16:17" s="6" customFormat="1" ht="15.75">
      <c r="P310" s="45"/>
      <c r="Q310" s="16"/>
    </row>
    <row r="311" spans="16:17" s="6" customFormat="1" ht="15.75">
      <c r="P311" s="45"/>
      <c r="Q311" s="16"/>
    </row>
    <row r="312" spans="16:17" s="6" customFormat="1" ht="15.75">
      <c r="P312" s="45"/>
      <c r="Q312" s="16"/>
    </row>
    <row r="313" spans="16:17" s="6" customFormat="1" ht="15.75">
      <c r="P313" s="45"/>
      <c r="Q313" s="16"/>
    </row>
    <row r="314" spans="16:17" s="6" customFormat="1" ht="15.75">
      <c r="P314" s="45"/>
      <c r="Q314" s="16"/>
    </row>
    <row r="315" spans="16:17" s="6" customFormat="1" ht="15.75">
      <c r="P315" s="45"/>
      <c r="Q315" s="16"/>
    </row>
    <row r="316" spans="16:17" s="6" customFormat="1" ht="15.75">
      <c r="P316" s="45"/>
      <c r="Q316" s="16"/>
    </row>
    <row r="317" spans="16:17" s="6" customFormat="1" ht="15.75">
      <c r="P317" s="45"/>
      <c r="Q317" s="16"/>
    </row>
    <row r="318" spans="16:17" s="6" customFormat="1" ht="15.75">
      <c r="P318" s="45"/>
      <c r="Q318" s="16"/>
    </row>
    <row r="319" spans="16:17" s="6" customFormat="1" ht="15.75">
      <c r="P319" s="45"/>
      <c r="Q319" s="16"/>
    </row>
    <row r="320" spans="16:17" s="6" customFormat="1" ht="15.75">
      <c r="P320" s="45"/>
      <c r="Q320" s="16"/>
    </row>
    <row r="321" spans="16:17" s="6" customFormat="1" ht="15.75">
      <c r="P321" s="45"/>
      <c r="Q321" s="16"/>
    </row>
    <row r="322" spans="16:17" s="6" customFormat="1" ht="15.75">
      <c r="P322" s="45"/>
      <c r="Q322" s="16"/>
    </row>
    <row r="323" spans="16:17" s="6" customFormat="1" ht="15.75">
      <c r="P323" s="45"/>
      <c r="Q323" s="16"/>
    </row>
    <row r="324" spans="16:17" s="6" customFormat="1" ht="15.75">
      <c r="P324" s="45"/>
      <c r="Q324" s="16"/>
    </row>
    <row r="325" spans="16:17" s="6" customFormat="1" ht="15.75">
      <c r="P325" s="45"/>
      <c r="Q325" s="16"/>
    </row>
    <row r="326" spans="16:17" s="6" customFormat="1" ht="15.75">
      <c r="P326" s="45"/>
      <c r="Q326" s="16"/>
    </row>
    <row r="327" spans="16:17" s="6" customFormat="1" ht="15.75">
      <c r="P327" s="45"/>
      <c r="Q327" s="16"/>
    </row>
    <row r="328" spans="16:17" s="6" customFormat="1" ht="15.75">
      <c r="P328" s="45"/>
      <c r="Q328" s="16"/>
    </row>
    <row r="329" spans="16:17" s="6" customFormat="1" ht="15.75">
      <c r="P329" s="45"/>
      <c r="Q329" s="16"/>
    </row>
    <row r="330" spans="16:17" s="6" customFormat="1" ht="15.75">
      <c r="P330" s="45"/>
      <c r="Q330" s="16"/>
    </row>
    <row r="331" spans="16:17" s="6" customFormat="1" ht="15.75">
      <c r="P331" s="45"/>
      <c r="Q331" s="16"/>
    </row>
    <row r="332" spans="16:17" s="6" customFormat="1" ht="15.75">
      <c r="P332" s="45"/>
      <c r="Q332" s="16"/>
    </row>
    <row r="333" spans="16:17" s="6" customFormat="1" ht="15.75">
      <c r="P333" s="45"/>
      <c r="Q333" s="16"/>
    </row>
    <row r="334" spans="16:17" s="6" customFormat="1" ht="15.75">
      <c r="P334" s="45"/>
      <c r="Q334" s="16"/>
    </row>
    <row r="335" spans="16:17" s="6" customFormat="1" ht="15.75">
      <c r="P335" s="45"/>
      <c r="Q335" s="16"/>
    </row>
    <row r="336" spans="16:17" s="6" customFormat="1" ht="15.75">
      <c r="P336" s="45"/>
      <c r="Q336" s="16"/>
    </row>
    <row r="337" spans="16:17" s="6" customFormat="1" ht="15.75">
      <c r="P337" s="45"/>
      <c r="Q337" s="16"/>
    </row>
    <row r="338" spans="16:17" s="6" customFormat="1" ht="15.75">
      <c r="P338" s="45"/>
      <c r="Q338" s="16"/>
    </row>
    <row r="339" spans="16:17" s="6" customFormat="1" ht="15.75">
      <c r="P339" s="45"/>
      <c r="Q339" s="16"/>
    </row>
    <row r="340" spans="16:17" s="6" customFormat="1" ht="15.75">
      <c r="P340" s="45"/>
      <c r="Q340" s="16"/>
    </row>
    <row r="341" spans="16:17" s="6" customFormat="1" ht="15.75">
      <c r="P341" s="45"/>
      <c r="Q341" s="16"/>
    </row>
    <row r="342" spans="16:17" s="6" customFormat="1" ht="15.75">
      <c r="P342" s="45"/>
      <c r="Q342" s="16"/>
    </row>
    <row r="343" spans="16:17" s="6" customFormat="1" ht="15.75">
      <c r="P343" s="45"/>
      <c r="Q343" s="16"/>
    </row>
    <row r="344" spans="16:17" s="6" customFormat="1" ht="15.75">
      <c r="P344" s="45"/>
      <c r="Q344" s="16"/>
    </row>
    <row r="345" spans="16:17" s="6" customFormat="1" ht="15.75">
      <c r="P345" s="45"/>
      <c r="Q345" s="16"/>
    </row>
    <row r="346" spans="16:17" s="6" customFormat="1" ht="15.75">
      <c r="P346" s="45"/>
      <c r="Q346" s="16"/>
    </row>
    <row r="347" spans="16:17" s="6" customFormat="1" ht="15.75">
      <c r="P347" s="45"/>
      <c r="Q347" s="16"/>
    </row>
    <row r="348" spans="16:17" s="6" customFormat="1" ht="15.75">
      <c r="P348" s="45"/>
      <c r="Q348" s="16"/>
    </row>
    <row r="349" spans="16:17" s="6" customFormat="1" ht="15.75">
      <c r="P349" s="45"/>
      <c r="Q349" s="16"/>
    </row>
    <row r="350" spans="16:17" s="6" customFormat="1" ht="15.75">
      <c r="P350" s="45"/>
      <c r="Q350" s="16"/>
    </row>
    <row r="351" spans="16:17" s="6" customFormat="1" ht="15.75">
      <c r="P351" s="45"/>
      <c r="Q351" s="16"/>
    </row>
    <row r="352" spans="16:17" s="6" customFormat="1" ht="15.75">
      <c r="P352" s="45"/>
      <c r="Q352" s="16"/>
    </row>
    <row r="353" spans="16:17" s="6" customFormat="1" ht="15.75">
      <c r="P353" s="45"/>
      <c r="Q353" s="16"/>
    </row>
    <row r="354" spans="16:17" s="6" customFormat="1" ht="15.75">
      <c r="P354" s="45"/>
      <c r="Q354" s="16"/>
    </row>
    <row r="355" spans="16:17" s="6" customFormat="1" ht="15.75">
      <c r="P355" s="45"/>
      <c r="Q355" s="16"/>
    </row>
    <row r="356" spans="16:17" s="6" customFormat="1" ht="15.75">
      <c r="P356" s="45"/>
      <c r="Q356" s="16"/>
    </row>
    <row r="357" spans="16:17" s="6" customFormat="1" ht="15.75">
      <c r="P357" s="45"/>
      <c r="Q357" s="16"/>
    </row>
    <row r="358" spans="16:17" s="6" customFormat="1" ht="15.75">
      <c r="P358" s="45"/>
      <c r="Q358" s="16"/>
    </row>
    <row r="359" spans="16:17" s="6" customFormat="1" ht="15.75">
      <c r="P359" s="45"/>
      <c r="Q359" s="16"/>
    </row>
    <row r="360" spans="16:17" s="6" customFormat="1" ht="15.75">
      <c r="P360" s="45"/>
      <c r="Q360" s="16"/>
    </row>
    <row r="361" spans="16:17" s="6" customFormat="1" ht="15.75">
      <c r="P361" s="45"/>
      <c r="Q361" s="16"/>
    </row>
    <row r="362" spans="16:17" s="6" customFormat="1" ht="15.75">
      <c r="P362" s="45"/>
      <c r="Q362" s="16"/>
    </row>
    <row r="363" spans="16:17" s="6" customFormat="1" ht="15.75">
      <c r="P363" s="45"/>
      <c r="Q363" s="16"/>
    </row>
    <row r="364" spans="16:17" s="6" customFormat="1" ht="15.75">
      <c r="P364" s="45"/>
      <c r="Q364" s="16"/>
    </row>
    <row r="365" spans="16:17" s="6" customFormat="1" ht="15.75">
      <c r="P365" s="45"/>
      <c r="Q365" s="16"/>
    </row>
    <row r="366" spans="16:17" s="6" customFormat="1" ht="15.75">
      <c r="P366" s="45"/>
      <c r="Q366" s="16"/>
    </row>
    <row r="367" spans="16:17" s="6" customFormat="1" ht="15.75">
      <c r="P367" s="45"/>
      <c r="Q367" s="16"/>
    </row>
    <row r="368" spans="16:17" s="6" customFormat="1" ht="15.75">
      <c r="P368" s="45"/>
      <c r="Q368" s="16"/>
    </row>
    <row r="369" spans="16:17" s="6" customFormat="1" ht="15.75">
      <c r="P369" s="45"/>
      <c r="Q369" s="16"/>
    </row>
    <row r="370" spans="16:17" s="6" customFormat="1" ht="15.75">
      <c r="P370" s="45"/>
      <c r="Q370" s="16"/>
    </row>
    <row r="371" spans="16:17" s="6" customFormat="1" ht="15.75">
      <c r="P371" s="45"/>
      <c r="Q371" s="16"/>
    </row>
    <row r="372" spans="16:17" s="6" customFormat="1" ht="15.75">
      <c r="P372" s="45"/>
      <c r="Q372" s="16"/>
    </row>
    <row r="373" spans="16:17" s="6" customFormat="1" ht="15.75">
      <c r="P373" s="45"/>
      <c r="Q373" s="16"/>
    </row>
    <row r="374" spans="16:17" s="6" customFormat="1" ht="15.75">
      <c r="P374" s="45"/>
      <c r="Q374" s="16"/>
    </row>
    <row r="375" spans="16:17" s="6" customFormat="1" ht="15.75">
      <c r="P375" s="45"/>
      <c r="Q375" s="16"/>
    </row>
    <row r="376" spans="16:17" s="6" customFormat="1" ht="15.75">
      <c r="P376" s="45"/>
      <c r="Q376" s="16"/>
    </row>
    <row r="377" spans="16:17" s="6" customFormat="1" ht="15.75">
      <c r="P377" s="45"/>
      <c r="Q377" s="16"/>
    </row>
    <row r="378" spans="16:17" s="6" customFormat="1" ht="15.75">
      <c r="P378" s="45"/>
      <c r="Q378" s="16"/>
    </row>
    <row r="379" spans="16:17" s="6" customFormat="1" ht="15.75">
      <c r="P379" s="45"/>
      <c r="Q379" s="16"/>
    </row>
    <row r="380" spans="16:17" s="6" customFormat="1" ht="15.75">
      <c r="P380" s="45"/>
      <c r="Q380" s="16"/>
    </row>
    <row r="381" spans="16:17" s="6" customFormat="1" ht="15.75">
      <c r="P381" s="45"/>
      <c r="Q381" s="16"/>
    </row>
    <row r="382" spans="16:17" s="6" customFormat="1" ht="15.75">
      <c r="P382" s="45"/>
      <c r="Q382" s="16"/>
    </row>
    <row r="383" spans="16:17" s="6" customFormat="1" ht="15.75">
      <c r="P383" s="45"/>
      <c r="Q383" s="16"/>
    </row>
    <row r="384" spans="16:17" s="6" customFormat="1" ht="15.75">
      <c r="P384" s="45"/>
      <c r="Q384" s="16"/>
    </row>
    <row r="385" spans="16:17" s="6" customFormat="1" ht="15.75">
      <c r="P385" s="45"/>
      <c r="Q385" s="16"/>
    </row>
    <row r="386" spans="16:17" s="6" customFormat="1" ht="15.75">
      <c r="P386" s="45"/>
      <c r="Q386" s="16"/>
    </row>
    <row r="387" spans="16:17" s="6" customFormat="1" ht="15.75">
      <c r="P387" s="45"/>
      <c r="Q387" s="16"/>
    </row>
    <row r="388" spans="16:17" s="6" customFormat="1" ht="15.75">
      <c r="P388" s="45"/>
      <c r="Q388" s="16"/>
    </row>
    <row r="389" spans="16:17" s="6" customFormat="1" ht="15.75">
      <c r="P389" s="45"/>
      <c r="Q389" s="16"/>
    </row>
    <row r="390" spans="16:17" s="6" customFormat="1" ht="15.75">
      <c r="P390" s="45"/>
      <c r="Q390" s="16"/>
    </row>
    <row r="391" spans="16:17" s="6" customFormat="1" ht="15.75">
      <c r="P391" s="45"/>
      <c r="Q391" s="16"/>
    </row>
    <row r="392" ht="15.75">
      <c r="P392" s="48"/>
    </row>
    <row r="393" ht="15.75">
      <c r="P393" s="48"/>
    </row>
    <row r="394" ht="15.75">
      <c r="P394" s="48"/>
    </row>
    <row r="395" ht="15.75">
      <c r="P395" s="48"/>
    </row>
    <row r="396" ht="15.75">
      <c r="P396" s="48"/>
    </row>
    <row r="397" ht="15.75">
      <c r="P397" s="48"/>
    </row>
    <row r="398" ht="15.75">
      <c r="P398" s="48"/>
    </row>
    <row r="399" ht="15.75">
      <c r="P399" s="48"/>
    </row>
    <row r="400" ht="15.75">
      <c r="P400" s="48"/>
    </row>
    <row r="401" ht="15.75">
      <c r="P401" s="48"/>
    </row>
    <row r="402" ht="15.75">
      <c r="P402" s="48"/>
    </row>
    <row r="403" ht="15.75">
      <c r="P403" s="48"/>
    </row>
    <row r="404" ht="15.75">
      <c r="P404" s="48"/>
    </row>
    <row r="405" ht="15.75">
      <c r="P405" s="48"/>
    </row>
    <row r="406" ht="15.75">
      <c r="P406" s="48"/>
    </row>
    <row r="407" ht="15.75">
      <c r="P407" s="48"/>
    </row>
    <row r="408" ht="15.75">
      <c r="P408" s="48"/>
    </row>
    <row r="409" ht="15.75">
      <c r="P409" s="48"/>
    </row>
    <row r="410" ht="15.75">
      <c r="P410" s="48"/>
    </row>
    <row r="411" ht="15.75">
      <c r="P411" s="48"/>
    </row>
    <row r="412" ht="15.75">
      <c r="P412" s="48"/>
    </row>
    <row r="413" ht="15.75">
      <c r="P413" s="48"/>
    </row>
    <row r="414" ht="15.75">
      <c r="P414" s="48"/>
    </row>
    <row r="415" ht="15.75">
      <c r="P415" s="48"/>
    </row>
    <row r="416" ht="15.75">
      <c r="P416" s="48"/>
    </row>
    <row r="417" ht="15.75">
      <c r="P417" s="48"/>
    </row>
    <row r="418" ht="15.75">
      <c r="P418" s="48"/>
    </row>
    <row r="419" ht="15.75">
      <c r="P419" s="48"/>
    </row>
    <row r="420" ht="15.75">
      <c r="P420" s="48"/>
    </row>
    <row r="421" ht="15.75">
      <c r="P421" s="48"/>
    </row>
    <row r="422" ht="15.75">
      <c r="P422" s="48"/>
    </row>
    <row r="423" ht="15.75">
      <c r="P423" s="48"/>
    </row>
    <row r="424" ht="15.75">
      <c r="P424" s="48"/>
    </row>
    <row r="425" ht="15.75">
      <c r="P425" s="48"/>
    </row>
    <row r="426" ht="15.75">
      <c r="P426" s="48"/>
    </row>
    <row r="427" ht="15.75">
      <c r="P427" s="48"/>
    </row>
    <row r="428" ht="15.75">
      <c r="P428" s="48"/>
    </row>
    <row r="429" ht="15.75">
      <c r="P429" s="48"/>
    </row>
    <row r="430" ht="15.75">
      <c r="P430" s="48"/>
    </row>
    <row r="431" ht="15.75">
      <c r="P431" s="48"/>
    </row>
    <row r="432" ht="15.75">
      <c r="P432" s="48"/>
    </row>
    <row r="433" ht="15.75">
      <c r="P433" s="48"/>
    </row>
    <row r="434" ht="15.75">
      <c r="P434" s="48"/>
    </row>
    <row r="435" ht="15.75">
      <c r="P435" s="48"/>
    </row>
    <row r="436" ht="15.75">
      <c r="P436" s="48"/>
    </row>
    <row r="437" ht="15.75">
      <c r="P437" s="48"/>
    </row>
    <row r="438" ht="15.75">
      <c r="P438" s="48"/>
    </row>
    <row r="439" ht="15.75">
      <c r="P439" s="48"/>
    </row>
    <row r="440" ht="15.75">
      <c r="P440" s="48"/>
    </row>
    <row r="441" ht="15.75">
      <c r="P441" s="48"/>
    </row>
    <row r="442" ht="15.75">
      <c r="P442" s="48"/>
    </row>
    <row r="443" ht="15.75">
      <c r="P443" s="48"/>
    </row>
    <row r="444" ht="15.75">
      <c r="P444" s="48"/>
    </row>
    <row r="445" ht="15.75">
      <c r="P445" s="48"/>
    </row>
    <row r="446" ht="15.75">
      <c r="P446" s="48"/>
    </row>
    <row r="447" ht="15.75">
      <c r="P447" s="48"/>
    </row>
    <row r="448" ht="15.75">
      <c r="P448" s="48"/>
    </row>
    <row r="449" ht="15.75">
      <c r="P449" s="48"/>
    </row>
    <row r="450" ht="15.75">
      <c r="P450" s="48"/>
    </row>
    <row r="451" ht="15.75">
      <c r="P451" s="48"/>
    </row>
    <row r="452" ht="15.75">
      <c r="P452" s="48"/>
    </row>
    <row r="453" ht="15.75">
      <c r="P453" s="48"/>
    </row>
    <row r="454" ht="15.75">
      <c r="P454" s="48"/>
    </row>
    <row r="455" ht="15.75">
      <c r="P455" s="48"/>
    </row>
    <row r="456" ht="15.75">
      <c r="P456" s="48"/>
    </row>
    <row r="457" ht="15.75">
      <c r="P457" s="48"/>
    </row>
    <row r="458" ht="15.75">
      <c r="P458" s="48"/>
    </row>
    <row r="459" ht="15.75">
      <c r="P459" s="48"/>
    </row>
    <row r="460" ht="15.75">
      <c r="P460" s="48"/>
    </row>
    <row r="461" ht="15.75">
      <c r="P461" s="48"/>
    </row>
    <row r="462" ht="15.75">
      <c r="P462" s="48"/>
    </row>
    <row r="463" ht="15.75">
      <c r="P463" s="48"/>
    </row>
    <row r="464" ht="15.75">
      <c r="P464" s="48"/>
    </row>
    <row r="465" ht="15.75">
      <c r="P465" s="48"/>
    </row>
    <row r="466" ht="15.75">
      <c r="P466" s="48"/>
    </row>
    <row r="467" ht="15.75">
      <c r="P467" s="48"/>
    </row>
    <row r="468" ht="15.75">
      <c r="P468" s="48"/>
    </row>
    <row r="469" ht="15.75">
      <c r="P469" s="48"/>
    </row>
    <row r="470" ht="15.75">
      <c r="P470" s="48"/>
    </row>
    <row r="471" ht="15.75">
      <c r="P471" s="48"/>
    </row>
    <row r="472" ht="15.75">
      <c r="P472" s="48"/>
    </row>
    <row r="473" ht="15.75">
      <c r="P473" s="48"/>
    </row>
    <row r="474" ht="15.75">
      <c r="P474" s="48"/>
    </row>
    <row r="475" ht="15.75">
      <c r="P475" s="48"/>
    </row>
    <row r="476" ht="15.75">
      <c r="P476" s="48"/>
    </row>
    <row r="477" ht="15.75">
      <c r="P477" s="48"/>
    </row>
    <row r="478" ht="15.75">
      <c r="P478" s="48"/>
    </row>
    <row r="479" ht="15.75">
      <c r="P479" s="48"/>
    </row>
    <row r="480" ht="15.75">
      <c r="P480" s="48"/>
    </row>
    <row r="481" ht="15.75">
      <c r="P481" s="48"/>
    </row>
    <row r="482" ht="15.75">
      <c r="P482" s="48"/>
    </row>
    <row r="483" ht="15.75">
      <c r="P483" s="48"/>
    </row>
    <row r="484" ht="15.75">
      <c r="P484" s="48"/>
    </row>
    <row r="485" ht="15.75">
      <c r="P485" s="48"/>
    </row>
    <row r="486" ht="15.75">
      <c r="P486" s="48"/>
    </row>
    <row r="487" ht="15.75">
      <c r="P487" s="48"/>
    </row>
    <row r="488" ht="15.75">
      <c r="P488" s="48"/>
    </row>
    <row r="489" ht="15.75">
      <c r="P489" s="48"/>
    </row>
    <row r="490" ht="15.75">
      <c r="P490" s="48"/>
    </row>
    <row r="491" ht="15.75">
      <c r="P491" s="48"/>
    </row>
    <row r="492" ht="15.75">
      <c r="P492" s="48"/>
    </row>
    <row r="493" ht="15.75">
      <c r="P493" s="48"/>
    </row>
    <row r="494" ht="15.75">
      <c r="P494" s="48"/>
    </row>
    <row r="495" ht="15.75">
      <c r="P495" s="48"/>
    </row>
    <row r="496" ht="15.75">
      <c r="P496" s="48"/>
    </row>
    <row r="497" ht="15.75">
      <c r="P497" s="48"/>
    </row>
    <row r="498" ht="15.75">
      <c r="P498" s="48"/>
    </row>
    <row r="499" ht="15.75">
      <c r="P499" s="48"/>
    </row>
    <row r="500" ht="15.75">
      <c r="P500" s="48"/>
    </row>
    <row r="501" ht="15.75">
      <c r="P501" s="48"/>
    </row>
    <row r="502" ht="15.75">
      <c r="P502" s="48"/>
    </row>
    <row r="503" ht="15.75">
      <c r="P503" s="48"/>
    </row>
    <row r="504" ht="15.75">
      <c r="P504" s="48"/>
    </row>
    <row r="505" ht="15.75">
      <c r="P505" s="48"/>
    </row>
    <row r="506" ht="15.75">
      <c r="P506" s="48"/>
    </row>
    <row r="507" ht="15.75">
      <c r="P507" s="48"/>
    </row>
    <row r="508" ht="15.75">
      <c r="P508" s="48"/>
    </row>
    <row r="509" ht="15.75">
      <c r="P509" s="48"/>
    </row>
    <row r="510" ht="15.75">
      <c r="P510" s="48"/>
    </row>
    <row r="511" ht="15.75">
      <c r="P511" s="48"/>
    </row>
    <row r="512" ht="15.75">
      <c r="P512" s="48"/>
    </row>
    <row r="513" ht="15.75">
      <c r="P513" s="48"/>
    </row>
    <row r="514" ht="15.75">
      <c r="P514" s="48"/>
    </row>
    <row r="515" ht="15.75">
      <c r="P515" s="48"/>
    </row>
    <row r="516" ht="15.75">
      <c r="P516" s="48"/>
    </row>
    <row r="517" ht="15.75">
      <c r="P517" s="48"/>
    </row>
    <row r="518" ht="15.75">
      <c r="P518" s="48"/>
    </row>
    <row r="519" ht="15.75">
      <c r="P519" s="48"/>
    </row>
    <row r="520" ht="15.75">
      <c r="P520" s="48"/>
    </row>
    <row r="521" ht="15.75">
      <c r="P521" s="48"/>
    </row>
    <row r="522" ht="15.75">
      <c r="P522" s="48"/>
    </row>
    <row r="523" ht="15.75">
      <c r="P523" s="48"/>
    </row>
    <row r="524" ht="15.75">
      <c r="P524" s="48"/>
    </row>
    <row r="525" ht="15.75">
      <c r="P525" s="48"/>
    </row>
    <row r="526" ht="15.75">
      <c r="P526" s="48"/>
    </row>
    <row r="527" ht="15.75">
      <c r="P527" s="48"/>
    </row>
    <row r="528" ht="15.75">
      <c r="P528" s="48"/>
    </row>
    <row r="529" ht="15.75">
      <c r="P529" s="48"/>
    </row>
    <row r="530" ht="15.75">
      <c r="P530" s="48"/>
    </row>
    <row r="531" ht="15.75">
      <c r="P531" s="48"/>
    </row>
    <row r="532" ht="15.75">
      <c r="P532" s="48"/>
    </row>
    <row r="533" ht="15.75">
      <c r="P533" s="48"/>
    </row>
    <row r="534" ht="15.75">
      <c r="P534" s="48"/>
    </row>
    <row r="535" ht="15.75">
      <c r="P535" s="48"/>
    </row>
    <row r="536" ht="15.75">
      <c r="P536" s="48"/>
    </row>
    <row r="537" ht="15.75">
      <c r="P537" s="48"/>
    </row>
    <row r="538" ht="15.75">
      <c r="P538" s="48"/>
    </row>
    <row r="539" ht="15.75">
      <c r="P539" s="48"/>
    </row>
    <row r="540" ht="15.75">
      <c r="P540" s="48"/>
    </row>
    <row r="541" ht="15.75">
      <c r="P541" s="48"/>
    </row>
    <row r="542" ht="15.75">
      <c r="P542" s="48"/>
    </row>
    <row r="543" ht="15.75">
      <c r="P543" s="48"/>
    </row>
    <row r="544" ht="15.75">
      <c r="P544" s="48"/>
    </row>
    <row r="545" ht="15.75">
      <c r="P545" s="48"/>
    </row>
    <row r="546" ht="15.75">
      <c r="P546" s="48"/>
    </row>
    <row r="547" ht="15.75">
      <c r="P547" s="48"/>
    </row>
    <row r="548" ht="15.75">
      <c r="P548" s="48"/>
    </row>
    <row r="549" ht="15.75">
      <c r="P549" s="48"/>
    </row>
    <row r="550" ht="15.75">
      <c r="P550" s="48"/>
    </row>
    <row r="551" ht="15.75">
      <c r="P551" s="48"/>
    </row>
    <row r="552" ht="15.75">
      <c r="P552" s="48"/>
    </row>
    <row r="553" ht="15.75">
      <c r="P553" s="48"/>
    </row>
    <row r="554" ht="15.75">
      <c r="P554" s="48"/>
    </row>
    <row r="555" ht="15.75">
      <c r="P555" s="48"/>
    </row>
    <row r="556" ht="15.75">
      <c r="P556" s="48"/>
    </row>
    <row r="557" ht="15.75">
      <c r="P557" s="48"/>
    </row>
    <row r="558" ht="15.75">
      <c r="P558" s="48"/>
    </row>
    <row r="559" ht="15.75">
      <c r="P559" s="48"/>
    </row>
    <row r="560" ht="15.75">
      <c r="P560" s="48"/>
    </row>
    <row r="561" ht="15.75">
      <c r="P561" s="48"/>
    </row>
    <row r="562" ht="15.75">
      <c r="P562" s="48"/>
    </row>
    <row r="563" ht="15.75">
      <c r="P563" s="48"/>
    </row>
    <row r="564" ht="15.75">
      <c r="P564" s="48"/>
    </row>
    <row r="565" ht="15.75">
      <c r="P565" s="48"/>
    </row>
    <row r="566" ht="15.75">
      <c r="P566" s="48"/>
    </row>
    <row r="567" ht="15.75">
      <c r="P567" s="48"/>
    </row>
    <row r="568" ht="15.75">
      <c r="P568" s="48"/>
    </row>
    <row r="569" ht="15.75">
      <c r="P569" s="48"/>
    </row>
    <row r="570" ht="15.75">
      <c r="P570" s="48"/>
    </row>
    <row r="571" ht="15.75">
      <c r="P571" s="48"/>
    </row>
    <row r="572" ht="15.75">
      <c r="P572" s="48"/>
    </row>
    <row r="573" ht="15.75">
      <c r="P573" s="48"/>
    </row>
    <row r="574" ht="15.75">
      <c r="P574" s="48"/>
    </row>
    <row r="575" ht="15.75">
      <c r="P575" s="48"/>
    </row>
    <row r="576" ht="15.75">
      <c r="P576" s="48"/>
    </row>
    <row r="577" ht="15.75">
      <c r="P577" s="48"/>
    </row>
    <row r="578" ht="15.75">
      <c r="P578" s="48"/>
    </row>
    <row r="579" ht="15.75">
      <c r="P579" s="48"/>
    </row>
    <row r="580" ht="15.75">
      <c r="P580" s="48"/>
    </row>
    <row r="581" ht="15.75">
      <c r="P581" s="48"/>
    </row>
    <row r="582" ht="15.75">
      <c r="P582" s="48"/>
    </row>
    <row r="583" ht="15.75">
      <c r="P583" s="48"/>
    </row>
    <row r="584" ht="15.75">
      <c r="P584" s="48"/>
    </row>
    <row r="585" ht="15.75">
      <c r="P585" s="48"/>
    </row>
    <row r="586" ht="15.75">
      <c r="P586" s="48"/>
    </row>
    <row r="587" ht="15.75">
      <c r="P587" s="48"/>
    </row>
    <row r="588" ht="15.75">
      <c r="P588" s="48"/>
    </row>
    <row r="589" ht="15.75">
      <c r="P589" s="48"/>
    </row>
    <row r="590" ht="15.75">
      <c r="P590" s="48"/>
    </row>
    <row r="591" ht="15.75">
      <c r="P591" s="48"/>
    </row>
    <row r="592" ht="15.75">
      <c r="P592" s="48"/>
    </row>
    <row r="593" ht="15.75">
      <c r="P593" s="48"/>
    </row>
    <row r="594" ht="15.75">
      <c r="P594" s="48"/>
    </row>
    <row r="595" ht="15.75">
      <c r="P595" s="48"/>
    </row>
    <row r="596" ht="15.75">
      <c r="P596" s="48"/>
    </row>
    <row r="597" ht="15.75">
      <c r="P597" s="48"/>
    </row>
    <row r="598" ht="15.75">
      <c r="P598" s="48"/>
    </row>
    <row r="599" ht="15.75">
      <c r="P599" s="48"/>
    </row>
    <row r="600" ht="15.75">
      <c r="P600" s="48"/>
    </row>
    <row r="601" ht="15.75">
      <c r="P601" s="48"/>
    </row>
    <row r="602" ht="15.75">
      <c r="P602" s="48"/>
    </row>
    <row r="603" ht="15.75">
      <c r="P603" s="48"/>
    </row>
    <row r="604" ht="15.75">
      <c r="P604" s="48"/>
    </row>
    <row r="605" ht="15.75">
      <c r="P605" s="48"/>
    </row>
    <row r="606" ht="15.75">
      <c r="P606" s="48"/>
    </row>
    <row r="607" ht="15.75">
      <c r="P607" s="48"/>
    </row>
    <row r="608" ht="15.75">
      <c r="P608" s="48"/>
    </row>
    <row r="609" ht="15.75">
      <c r="P609" s="48"/>
    </row>
    <row r="610" ht="15.75">
      <c r="P610" s="48"/>
    </row>
    <row r="611" ht="15.75">
      <c r="P611" s="48"/>
    </row>
    <row r="612" ht="15.75">
      <c r="P612" s="48"/>
    </row>
    <row r="613" ht="15.75">
      <c r="P613" s="48"/>
    </row>
    <row r="614" ht="15.75">
      <c r="P614" s="48"/>
    </row>
    <row r="615" ht="15.75">
      <c r="P615" s="48"/>
    </row>
    <row r="616" ht="15.75">
      <c r="P616" s="48"/>
    </row>
    <row r="617" ht="15.75">
      <c r="P617" s="48"/>
    </row>
    <row r="618" ht="15.75">
      <c r="P618" s="48"/>
    </row>
    <row r="619" ht="15.75">
      <c r="P619" s="48"/>
    </row>
    <row r="620" ht="15.75">
      <c r="P620" s="48"/>
    </row>
    <row r="621" ht="15.75">
      <c r="P621" s="48"/>
    </row>
    <row r="622" ht="15.75">
      <c r="P622" s="48"/>
    </row>
    <row r="623" ht="15.75">
      <c r="P623" s="48"/>
    </row>
    <row r="624" ht="15.75">
      <c r="P624" s="48"/>
    </row>
    <row r="625" ht="15.75">
      <c r="P625" s="48"/>
    </row>
    <row r="626" ht="15.75">
      <c r="P626" s="48"/>
    </row>
    <row r="627" ht="15.75">
      <c r="P627" s="48"/>
    </row>
    <row r="628" ht="15.75">
      <c r="P628" s="48"/>
    </row>
    <row r="629" ht="15.75">
      <c r="P629" s="48"/>
    </row>
    <row r="630" ht="15.75">
      <c r="P630" s="48"/>
    </row>
    <row r="631" ht="15.75">
      <c r="P631" s="48"/>
    </row>
    <row r="632" ht="15.75">
      <c r="P632" s="48"/>
    </row>
    <row r="633" ht="15.75">
      <c r="P633" s="48"/>
    </row>
    <row r="634" ht="15.75">
      <c r="P634" s="48"/>
    </row>
  </sheetData>
  <sheetProtection/>
  <mergeCells count="13">
    <mergeCell ref="A84:P84"/>
    <mergeCell ref="P4:P5"/>
    <mergeCell ref="A4:E5"/>
    <mergeCell ref="F4:F5"/>
    <mergeCell ref="G4:G5"/>
    <mergeCell ref="L4:L5"/>
    <mergeCell ref="K4:K5"/>
    <mergeCell ref="M4:M5"/>
    <mergeCell ref="O4:O5"/>
    <mergeCell ref="H4:H5"/>
    <mergeCell ref="I4:I5"/>
    <mergeCell ref="J4:J5"/>
    <mergeCell ref="N4:N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&amp;R&amp;"Gill Sans,Normal"&amp;24 21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U366"/>
  <sheetViews>
    <sheetView showGridLines="0" view="pageBreakPreview" zoomScale="60" zoomScaleNormal="60" zoomScalePageLayoutView="0" workbookViewId="0" topLeftCell="A1">
      <selection activeCell="A44" sqref="A44:P44"/>
    </sheetView>
  </sheetViews>
  <sheetFormatPr defaultColWidth="9.77734375" defaultRowHeight="15.75"/>
  <cols>
    <col min="1" max="1" width="2.88671875" style="1" customWidth="1"/>
    <col min="2" max="4" width="2.77734375" style="1" customWidth="1"/>
    <col min="5" max="5" width="35.77734375" style="1" customWidth="1"/>
    <col min="6" max="15" width="13.77734375" style="1" customWidth="1"/>
    <col min="16" max="16" width="8.88671875" style="48" customWidth="1"/>
    <col min="17" max="17" width="9.77734375" style="59" customWidth="1"/>
    <col min="18" max="18" width="12.6640625" style="1" bestFit="1" customWidth="1"/>
    <col min="19" max="16384" width="9.77734375" style="1" customWidth="1"/>
  </cols>
  <sheetData>
    <row r="1" spans="1:16" ht="26.25">
      <c r="A1" s="267" t="s">
        <v>298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356" t="s">
        <v>299</v>
      </c>
    </row>
    <row r="2" spans="1:16" ht="26.25">
      <c r="A2" s="244" t="s">
        <v>74</v>
      </c>
      <c r="B2" s="117"/>
      <c r="C2" s="117"/>
      <c r="D2" s="117"/>
      <c r="E2" s="117"/>
      <c r="F2" s="124"/>
      <c r="G2" s="124"/>
      <c r="H2" s="117"/>
      <c r="I2" s="117"/>
      <c r="J2" s="117"/>
      <c r="K2" s="117"/>
      <c r="L2" s="117"/>
      <c r="M2" s="117"/>
      <c r="N2" s="117"/>
      <c r="O2" s="117"/>
      <c r="P2" s="132"/>
    </row>
    <row r="3" spans="1:16" ht="14.2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33"/>
    </row>
    <row r="4" spans="1:16" ht="24.75" customHeight="1">
      <c r="A4" s="430" t="s">
        <v>79</v>
      </c>
      <c r="B4" s="435"/>
      <c r="C4" s="435"/>
      <c r="D4" s="435"/>
      <c r="E4" s="435"/>
      <c r="F4" s="437">
        <v>2000</v>
      </c>
      <c r="G4" s="437">
        <v>2001</v>
      </c>
      <c r="H4" s="437">
        <v>2002</v>
      </c>
      <c r="I4" s="437">
        <v>2003</v>
      </c>
      <c r="J4" s="437">
        <v>2004</v>
      </c>
      <c r="K4" s="437">
        <v>2005</v>
      </c>
      <c r="L4" s="437">
        <v>2006</v>
      </c>
      <c r="M4" s="437">
        <v>2007</v>
      </c>
      <c r="N4" s="437">
        <v>2008</v>
      </c>
      <c r="O4" s="437" t="s">
        <v>145</v>
      </c>
      <c r="P4" s="451" t="s">
        <v>35</v>
      </c>
    </row>
    <row r="5" spans="1:16" ht="24.75" customHeight="1">
      <c r="A5" s="436"/>
      <c r="B5" s="436"/>
      <c r="C5" s="436"/>
      <c r="D5" s="436"/>
      <c r="E5" s="436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52"/>
    </row>
    <row r="6" spans="1:16" ht="15.75">
      <c r="A6" s="125"/>
      <c r="B6" s="125"/>
      <c r="C6" s="125"/>
      <c r="D6" s="125"/>
      <c r="E6" s="125"/>
      <c r="F6" s="77"/>
      <c r="G6" s="81"/>
      <c r="H6" s="81"/>
      <c r="I6" s="81"/>
      <c r="J6" s="81"/>
      <c r="K6" s="81"/>
      <c r="L6" s="81"/>
      <c r="M6" s="81"/>
      <c r="N6" s="81"/>
      <c r="O6" s="81"/>
      <c r="P6" s="134"/>
    </row>
    <row r="7" spans="1:17" s="6" customFormat="1" ht="48" customHeight="1">
      <c r="A7" s="245" t="s">
        <v>524</v>
      </c>
      <c r="B7" s="239"/>
      <c r="C7" s="239"/>
      <c r="D7" s="239"/>
      <c r="E7" s="239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24"/>
      <c r="Q7" s="16"/>
    </row>
    <row r="8" spans="1:21" s="6" customFormat="1" ht="17.25" customHeight="1">
      <c r="A8" s="51"/>
      <c r="B8" s="447" t="s">
        <v>282</v>
      </c>
      <c r="C8" s="447"/>
      <c r="D8" s="447"/>
      <c r="E8" s="447"/>
      <c r="F8" s="53"/>
      <c r="G8" s="53"/>
      <c r="H8" s="30"/>
      <c r="I8" s="30"/>
      <c r="J8" s="30"/>
      <c r="K8" s="30"/>
      <c r="L8" s="30"/>
      <c r="M8" s="30"/>
      <c r="N8" s="30"/>
      <c r="O8" s="30"/>
      <c r="P8" s="135"/>
      <c r="Q8" s="16"/>
      <c r="R8" s="36"/>
      <c r="U8" s="40"/>
    </row>
    <row r="9" spans="1:21" s="6" customFormat="1" ht="15.75">
      <c r="A9" s="51"/>
      <c r="B9" s="29" t="s">
        <v>58</v>
      </c>
      <c r="C9" s="51"/>
      <c r="D9" s="51"/>
      <c r="E9" s="51"/>
      <c r="F9" s="53"/>
      <c r="G9" s="53"/>
      <c r="H9" s="30"/>
      <c r="I9" s="30"/>
      <c r="J9" s="30"/>
      <c r="K9" s="30"/>
      <c r="L9" s="30"/>
      <c r="M9" s="30"/>
      <c r="N9" s="30"/>
      <c r="O9" s="30"/>
      <c r="P9" s="135"/>
      <c r="Q9" s="16"/>
      <c r="R9" s="36"/>
      <c r="U9" s="40"/>
    </row>
    <row r="10" spans="1:21" s="6" customFormat="1" ht="9" customHeight="1">
      <c r="A10" s="51"/>
      <c r="B10" s="51"/>
      <c r="C10" s="51"/>
      <c r="D10" s="51"/>
      <c r="E10" s="51"/>
      <c r="F10" s="53"/>
      <c r="G10" s="53"/>
      <c r="H10" s="30"/>
      <c r="I10" s="30"/>
      <c r="J10" s="30"/>
      <c r="K10" s="30"/>
      <c r="L10" s="30"/>
      <c r="M10" s="30"/>
      <c r="N10" s="30"/>
      <c r="O10" s="30"/>
      <c r="P10" s="135"/>
      <c r="Q10" s="16"/>
      <c r="R10" s="36"/>
      <c r="U10" s="40"/>
    </row>
    <row r="11" spans="1:21" s="173" customFormat="1" ht="16.5" customHeight="1">
      <c r="A11" s="237"/>
      <c r="B11" s="238"/>
      <c r="C11" s="238" t="s">
        <v>283</v>
      </c>
      <c r="D11" s="238"/>
      <c r="E11" s="238"/>
      <c r="F11" s="221">
        <v>1668.5776182437298</v>
      </c>
      <c r="G11" s="221">
        <v>1573.8743484988554</v>
      </c>
      <c r="H11" s="221">
        <v>1507.6297379475855</v>
      </c>
      <c r="I11" s="221">
        <v>1489</v>
      </c>
      <c r="J11" s="221">
        <v>1564.8385072176893</v>
      </c>
      <c r="K11" s="221">
        <v>1563.2929746973102</v>
      </c>
      <c r="L11" s="221">
        <v>1977.865109599525</v>
      </c>
      <c r="M11" s="221">
        <v>2196.187186555515</v>
      </c>
      <c r="N11" s="221">
        <v>2221.269283523664</v>
      </c>
      <c r="O11" s="381">
        <v>2479.577753739416</v>
      </c>
      <c r="P11" s="381">
        <f aca="true" t="shared" si="0" ref="P11:P16">(((O11/F11)^(1/9))-1)*100</f>
        <v>4.49959103934463</v>
      </c>
      <c r="Q11" s="172"/>
      <c r="R11" s="36"/>
      <c r="U11" s="174"/>
    </row>
    <row r="12" spans="1:21" s="173" customFormat="1" ht="20.25" customHeight="1">
      <c r="A12" s="98"/>
      <c r="B12" s="140"/>
      <c r="C12" s="140" t="s">
        <v>310</v>
      </c>
      <c r="D12" s="140"/>
      <c r="E12" s="140"/>
      <c r="F12" s="181">
        <v>1741.4626557809645</v>
      </c>
      <c r="G12" s="181">
        <v>1325.3678724200886</v>
      </c>
      <c r="H12" s="181">
        <v>1202.0273497805515</v>
      </c>
      <c r="I12" s="181">
        <v>1400</v>
      </c>
      <c r="J12" s="181">
        <v>1705.4059804989172</v>
      </c>
      <c r="K12" s="181">
        <v>1492.2424418183136</v>
      </c>
      <c r="L12" s="181">
        <v>1375.9061631996697</v>
      </c>
      <c r="M12" s="181">
        <v>1569.298216480122</v>
      </c>
      <c r="N12" s="181">
        <v>2966.695948340962</v>
      </c>
      <c r="O12" s="182">
        <v>2279.49569174531</v>
      </c>
      <c r="P12" s="182">
        <f t="shared" si="0"/>
        <v>3.036624653483311</v>
      </c>
      <c r="Q12" s="172"/>
      <c r="R12" s="36"/>
      <c r="U12" s="174"/>
    </row>
    <row r="13" spans="1:21" s="173" customFormat="1" ht="19.5" customHeight="1">
      <c r="A13" s="237"/>
      <c r="B13" s="238"/>
      <c r="C13" s="238" t="s">
        <v>284</v>
      </c>
      <c r="D13" s="238"/>
      <c r="E13" s="238"/>
      <c r="F13" s="221">
        <v>4591.325240117308</v>
      </c>
      <c r="G13" s="221">
        <v>6428.03418123743</v>
      </c>
      <c r="H13" s="221">
        <v>4041.602689196492</v>
      </c>
      <c r="I13" s="221">
        <v>3012.5</v>
      </c>
      <c r="J13" s="221">
        <v>3575.094188477088</v>
      </c>
      <c r="K13" s="221">
        <v>5386.4641484811145</v>
      </c>
      <c r="L13" s="221">
        <v>6291.89849252281</v>
      </c>
      <c r="M13" s="221">
        <v>6019.794745757082</v>
      </c>
      <c r="N13" s="221">
        <v>7834.134726524573</v>
      </c>
      <c r="O13" s="381">
        <v>7696.422843075088</v>
      </c>
      <c r="P13" s="381">
        <f t="shared" si="0"/>
        <v>5.907782168227826</v>
      </c>
      <c r="Q13" s="172"/>
      <c r="R13" s="36"/>
      <c r="U13" s="174"/>
    </row>
    <row r="14" spans="1:21" s="173" customFormat="1" ht="19.5" customHeight="1">
      <c r="A14" s="98"/>
      <c r="B14" s="140"/>
      <c r="C14" s="140" t="s">
        <v>285</v>
      </c>
      <c r="D14" s="140"/>
      <c r="E14" s="140"/>
      <c r="F14" s="181">
        <v>1220.1281777972392</v>
      </c>
      <c r="G14" s="181">
        <v>1149.347974230431</v>
      </c>
      <c r="H14" s="181">
        <v>1366.788715994385</v>
      </c>
      <c r="I14" s="181">
        <v>1301.25</v>
      </c>
      <c r="J14" s="181">
        <v>1147.863392287184</v>
      </c>
      <c r="K14" s="181">
        <v>1153.2117740883057</v>
      </c>
      <c r="L14" s="181">
        <v>1547.8944335996284</v>
      </c>
      <c r="M14" s="181">
        <v>1605.275831146833</v>
      </c>
      <c r="N14" s="181">
        <v>1518.0236410991415</v>
      </c>
      <c r="O14" s="182">
        <v>1718.6392629340894</v>
      </c>
      <c r="P14" s="182">
        <f t="shared" si="0"/>
        <v>3.8797821669395383</v>
      </c>
      <c r="Q14" s="172"/>
      <c r="R14" s="36"/>
      <c r="U14" s="174"/>
    </row>
    <row r="15" spans="1:21" s="173" customFormat="1" ht="19.5" customHeight="1">
      <c r="A15" s="237"/>
      <c r="B15" s="238"/>
      <c r="C15" s="238" t="s">
        <v>286</v>
      </c>
      <c r="D15" s="238"/>
      <c r="E15" s="238"/>
      <c r="F15" s="221">
        <v>1440.4157616054297</v>
      </c>
      <c r="G15" s="221">
        <v>1325.3678724200886</v>
      </c>
      <c r="H15" s="221">
        <v>1881.4341126999939</v>
      </c>
      <c r="I15" s="221">
        <v>1710.0000000000002</v>
      </c>
      <c r="J15" s="221">
        <v>1708.5351657842364</v>
      </c>
      <c r="K15" s="221">
        <v>1631.2622344667584</v>
      </c>
      <c r="L15" s="221">
        <v>1633.8885687996078</v>
      </c>
      <c r="M15" s="221">
        <v>1743.6646849779133</v>
      </c>
      <c r="N15" s="221">
        <v>1618.1977900041609</v>
      </c>
      <c r="O15" s="381">
        <v>2611.0634488418073</v>
      </c>
      <c r="P15" s="381">
        <f t="shared" si="0"/>
        <v>6.832473677674056</v>
      </c>
      <c r="Q15" s="172"/>
      <c r="R15" s="36"/>
      <c r="U15" s="174"/>
    </row>
    <row r="16" spans="1:21" s="173" customFormat="1" ht="16.5" customHeight="1">
      <c r="A16" s="98"/>
      <c r="B16" s="140"/>
      <c r="C16" s="140" t="s">
        <v>311</v>
      </c>
      <c r="D16" s="140"/>
      <c r="E16" s="140"/>
      <c r="F16" s="181">
        <v>2016.5820662476015</v>
      </c>
      <c r="G16" s="181">
        <v>1792.0078108346615</v>
      </c>
      <c r="H16" s="181">
        <v>2351.7926408749922</v>
      </c>
      <c r="I16" s="181">
        <v>2975</v>
      </c>
      <c r="J16" s="181">
        <v>2243.6258495738048</v>
      </c>
      <c r="K16" s="181">
        <v>2181.8132385992894</v>
      </c>
      <c r="L16" s="181">
        <v>2321.8416503994426</v>
      </c>
      <c r="M16" s="181">
        <v>2034.2754658075655</v>
      </c>
      <c r="N16" s="181">
        <v>2915.8383035122597</v>
      </c>
      <c r="O16" s="182">
        <v>2822.9325972621136</v>
      </c>
      <c r="P16" s="182">
        <f t="shared" si="0"/>
        <v>3.8081910443777067</v>
      </c>
      <c r="Q16" s="172"/>
      <c r="R16" s="36"/>
      <c r="U16" s="174"/>
    </row>
    <row r="17" spans="1:17" s="6" customFormat="1" ht="48" customHeight="1">
      <c r="A17" s="245" t="s">
        <v>312</v>
      </c>
      <c r="B17" s="239"/>
      <c r="C17" s="239"/>
      <c r="D17" s="239"/>
      <c r="E17" s="239"/>
      <c r="F17" s="191"/>
      <c r="G17" s="191"/>
      <c r="H17" s="191"/>
      <c r="I17" s="191"/>
      <c r="J17" s="191"/>
      <c r="K17" s="191"/>
      <c r="L17" s="191"/>
      <c r="M17" s="191"/>
      <c r="N17" s="191"/>
      <c r="O17" s="192"/>
      <c r="P17" s="192"/>
      <c r="Q17" s="16"/>
    </row>
    <row r="18" spans="1:21" s="6" customFormat="1" ht="15.75" customHeight="1">
      <c r="A18" s="29"/>
      <c r="B18" s="29" t="s">
        <v>288</v>
      </c>
      <c r="C18" s="29"/>
      <c r="D18" s="29"/>
      <c r="E18" s="3"/>
      <c r="F18" s="181"/>
      <c r="G18" s="181"/>
      <c r="H18" s="181"/>
      <c r="I18" s="181"/>
      <c r="J18" s="181"/>
      <c r="K18" s="181"/>
      <c r="L18" s="181"/>
      <c r="M18" s="181"/>
      <c r="N18" s="181"/>
      <c r="O18" s="182"/>
      <c r="P18" s="182"/>
      <c r="Q18" s="16"/>
      <c r="R18" s="36"/>
      <c r="U18" s="40"/>
    </row>
    <row r="19" spans="1:21" s="6" customFormat="1" ht="9" customHeight="1">
      <c r="A19" s="29"/>
      <c r="B19" s="29"/>
      <c r="C19" s="29"/>
      <c r="D19" s="29"/>
      <c r="E19" s="3"/>
      <c r="F19" s="181"/>
      <c r="G19" s="181"/>
      <c r="H19" s="181"/>
      <c r="I19" s="181"/>
      <c r="J19" s="181"/>
      <c r="K19" s="181"/>
      <c r="L19" s="181"/>
      <c r="M19" s="181"/>
      <c r="N19" s="181"/>
      <c r="O19" s="182"/>
      <c r="P19" s="182"/>
      <c r="Q19" s="16"/>
      <c r="R19" s="36"/>
      <c r="U19" s="40"/>
    </row>
    <row r="20" spans="1:21" s="6" customFormat="1" ht="16.5" customHeight="1">
      <c r="A20" s="29"/>
      <c r="B20" s="29"/>
      <c r="C20" s="29" t="s">
        <v>289</v>
      </c>
      <c r="D20" s="29"/>
      <c r="E20" s="3"/>
      <c r="F20" s="181"/>
      <c r="G20" s="181"/>
      <c r="H20" s="181"/>
      <c r="I20" s="181"/>
      <c r="J20" s="181"/>
      <c r="K20" s="181"/>
      <c r="L20" s="181"/>
      <c r="M20" s="181"/>
      <c r="N20" s="181"/>
      <c r="O20" s="182"/>
      <c r="P20" s="182"/>
      <c r="Q20" s="16"/>
      <c r="R20" s="36"/>
      <c r="U20" s="40"/>
    </row>
    <row r="21" spans="1:21" s="6" customFormat="1" ht="15.75">
      <c r="A21" s="212"/>
      <c r="B21" s="212"/>
      <c r="C21" s="212" t="s">
        <v>60</v>
      </c>
      <c r="D21" s="212"/>
      <c r="E21" s="216"/>
      <c r="F21" s="221">
        <v>7.798188371623962</v>
      </c>
      <c r="G21" s="221">
        <v>7.654523182851397</v>
      </c>
      <c r="H21" s="221">
        <v>7.885431132708246</v>
      </c>
      <c r="I21" s="221">
        <v>7.891593905396039</v>
      </c>
      <c r="J21" s="221">
        <v>6.249546496154398</v>
      </c>
      <c r="K21" s="221">
        <v>8.28551175972363</v>
      </c>
      <c r="L21" s="221">
        <v>8.480871262728694</v>
      </c>
      <c r="M21" s="221">
        <v>8.087077275460665</v>
      </c>
      <c r="N21" s="221">
        <v>7.625907138255607</v>
      </c>
      <c r="O21" s="381">
        <v>9.162648337135543</v>
      </c>
      <c r="P21" s="381">
        <f>(((O21/F21)^(1/9))-1)*100</f>
        <v>1.8077432799326054</v>
      </c>
      <c r="Q21" s="16"/>
      <c r="R21" s="36"/>
      <c r="U21" s="40"/>
    </row>
    <row r="22" spans="1:21" s="6" customFormat="1" ht="6" customHeight="1">
      <c r="A22" s="29"/>
      <c r="B22" s="29"/>
      <c r="C22" s="29"/>
      <c r="D22" s="29"/>
      <c r="E22" s="3"/>
      <c r="F22" s="181"/>
      <c r="G22" s="181"/>
      <c r="H22" s="181"/>
      <c r="I22" s="181"/>
      <c r="J22" s="181"/>
      <c r="K22" s="181"/>
      <c r="L22" s="181"/>
      <c r="M22" s="181"/>
      <c r="N22" s="181"/>
      <c r="O22" s="182"/>
      <c r="P22" s="182"/>
      <c r="Q22" s="16"/>
      <c r="R22" s="36"/>
      <c r="U22" s="40"/>
    </row>
    <row r="23" spans="1:21" s="6" customFormat="1" ht="17.25" customHeight="1">
      <c r="A23" s="29"/>
      <c r="B23" s="29"/>
      <c r="C23" s="29" t="s">
        <v>290</v>
      </c>
      <c r="D23" s="29"/>
      <c r="E23" s="3"/>
      <c r="F23" s="181"/>
      <c r="G23" s="181"/>
      <c r="H23" s="181"/>
      <c r="I23" s="181"/>
      <c r="J23" s="181"/>
      <c r="K23" s="181"/>
      <c r="L23" s="181"/>
      <c r="M23" s="181"/>
      <c r="N23" s="181"/>
      <c r="O23" s="182"/>
      <c r="P23" s="182"/>
      <c r="Q23" s="16"/>
      <c r="R23" s="36"/>
      <c r="U23" s="40"/>
    </row>
    <row r="24" spans="1:21" s="6" customFormat="1" ht="15.75">
      <c r="A24" s="29"/>
      <c r="B24" s="29"/>
      <c r="C24" s="29" t="s">
        <v>60</v>
      </c>
      <c r="D24" s="29"/>
      <c r="E24" s="3"/>
      <c r="F24" s="181">
        <v>9.707731078218613</v>
      </c>
      <c r="G24" s="181">
        <v>8.527858042639812</v>
      </c>
      <c r="H24" s="181">
        <v>6.974828520331617</v>
      </c>
      <c r="I24" s="181">
        <v>10.408022442638387</v>
      </c>
      <c r="J24" s="181">
        <v>8.234492609357389</v>
      </c>
      <c r="K24" s="181">
        <v>7.334304971598257</v>
      </c>
      <c r="L24" s="181">
        <v>9.730178077634905</v>
      </c>
      <c r="M24" s="181">
        <v>11.08556999206412</v>
      </c>
      <c r="N24" s="181">
        <v>12.153123211945095</v>
      </c>
      <c r="O24" s="182">
        <v>11.386392203226867</v>
      </c>
      <c r="P24" s="182">
        <f>(((O24/F24)^(1/9))-1)*100</f>
        <v>1.7879784289675182</v>
      </c>
      <c r="Q24" s="16"/>
      <c r="R24" s="36"/>
      <c r="U24" s="40"/>
    </row>
    <row r="25" spans="1:21" s="6" customFormat="1" ht="6" customHeight="1">
      <c r="A25" s="29"/>
      <c r="B25" s="29"/>
      <c r="C25" s="29"/>
      <c r="D25" s="29"/>
      <c r="E25" s="3"/>
      <c r="F25" s="181"/>
      <c r="G25" s="181"/>
      <c r="H25" s="181"/>
      <c r="I25" s="181"/>
      <c r="J25" s="181"/>
      <c r="K25" s="181"/>
      <c r="L25" s="181"/>
      <c r="M25" s="181"/>
      <c r="N25" s="181"/>
      <c r="O25" s="182"/>
      <c r="P25" s="182"/>
      <c r="Q25" s="16"/>
      <c r="R25" s="36"/>
      <c r="U25" s="40"/>
    </row>
    <row r="26" spans="1:21" s="6" customFormat="1" ht="17.25" customHeight="1">
      <c r="A26" s="29"/>
      <c r="B26" s="29"/>
      <c r="C26" s="29" t="s">
        <v>291</v>
      </c>
      <c r="D26" s="29"/>
      <c r="E26" s="3"/>
      <c r="F26" s="181"/>
      <c r="G26" s="181"/>
      <c r="H26" s="181"/>
      <c r="I26" s="181"/>
      <c r="J26" s="181"/>
      <c r="K26" s="181"/>
      <c r="L26" s="181"/>
      <c r="M26" s="181"/>
      <c r="N26" s="181"/>
      <c r="O26" s="182"/>
      <c r="P26" s="182"/>
      <c r="Q26" s="16"/>
      <c r="R26" s="36"/>
      <c r="U26" s="40"/>
    </row>
    <row r="27" spans="1:21" s="6" customFormat="1" ht="14.25" customHeight="1">
      <c r="A27" s="212"/>
      <c r="B27" s="212"/>
      <c r="C27" s="212" t="s">
        <v>60</v>
      </c>
      <c r="D27" s="212"/>
      <c r="E27" s="216"/>
      <c r="F27" s="221">
        <v>10.027766168709338</v>
      </c>
      <c r="G27" s="221">
        <v>8.784721236695228</v>
      </c>
      <c r="H27" s="221">
        <v>7.362318993683373</v>
      </c>
      <c r="I27" s="221">
        <v>10.87060121786676</v>
      </c>
      <c r="J27" s="221">
        <v>8.667886957218306</v>
      </c>
      <c r="K27" s="221">
        <v>7.743157012108286</v>
      </c>
      <c r="L27" s="221">
        <v>10.14661368260364</v>
      </c>
      <c r="M27" s="221">
        <v>11.131759867031054</v>
      </c>
      <c r="N27" s="221">
        <v>12.472942243838387</v>
      </c>
      <c r="O27" s="381">
        <v>11.832513657843952</v>
      </c>
      <c r="P27" s="381">
        <f>(((O27/F27)^(1/9))-1)*100</f>
        <v>1.8558244555622716</v>
      </c>
      <c r="Q27" s="16"/>
      <c r="R27" s="36"/>
      <c r="U27" s="40"/>
    </row>
    <row r="28" spans="1:21" s="6" customFormat="1" ht="8.25" customHeight="1">
      <c r="A28" s="29"/>
      <c r="B28" s="29"/>
      <c r="C28" s="29"/>
      <c r="D28" s="29"/>
      <c r="E28" s="3"/>
      <c r="F28" s="181"/>
      <c r="G28" s="181"/>
      <c r="H28" s="181"/>
      <c r="I28" s="181"/>
      <c r="J28" s="181"/>
      <c r="K28" s="181"/>
      <c r="L28" s="181"/>
      <c r="M28" s="181"/>
      <c r="N28" s="181"/>
      <c r="O28" s="182"/>
      <c r="P28" s="182"/>
      <c r="Q28" s="16"/>
      <c r="R28" s="36"/>
      <c r="U28" s="40"/>
    </row>
    <row r="29" spans="1:21" s="6" customFormat="1" ht="21.75" customHeight="1">
      <c r="A29" s="29"/>
      <c r="B29" s="29"/>
      <c r="C29" s="29" t="s">
        <v>292</v>
      </c>
      <c r="D29" s="29"/>
      <c r="E29" s="3"/>
      <c r="F29" s="181"/>
      <c r="G29" s="181"/>
      <c r="H29" s="181"/>
      <c r="I29" s="181"/>
      <c r="J29" s="181"/>
      <c r="K29" s="181"/>
      <c r="L29" s="181"/>
      <c r="M29" s="181"/>
      <c r="N29" s="181"/>
      <c r="O29" s="182"/>
      <c r="P29" s="182"/>
      <c r="Q29" s="16"/>
      <c r="R29" s="36"/>
      <c r="U29" s="40"/>
    </row>
    <row r="30" spans="1:21" s="6" customFormat="1" ht="15.75">
      <c r="A30" s="29"/>
      <c r="B30" s="29"/>
      <c r="C30" s="29" t="s">
        <v>61</v>
      </c>
      <c r="D30" s="29"/>
      <c r="E30" s="3"/>
      <c r="F30" s="181">
        <v>0.6614058536808286</v>
      </c>
      <c r="G30" s="181">
        <v>0.7192169433551647</v>
      </c>
      <c r="H30" s="181">
        <v>0.7265446375345435</v>
      </c>
      <c r="I30" s="181">
        <v>0.7401260403653965</v>
      </c>
      <c r="J30" s="181">
        <v>0.6934309565774645</v>
      </c>
      <c r="K30" s="181">
        <v>0.7509527274673985</v>
      </c>
      <c r="L30" s="181">
        <v>0.7527874397511778</v>
      </c>
      <c r="M30" s="181">
        <v>0.839466537704968</v>
      </c>
      <c r="N30" s="181">
        <v>0.9640100749533568</v>
      </c>
      <c r="O30" s="182">
        <v>0.8373356532813008</v>
      </c>
      <c r="P30" s="182">
        <f>(((O30/F30)^(1/9))-1)*100</f>
        <v>2.655277957456814</v>
      </c>
      <c r="Q30" s="16"/>
      <c r="R30" s="36"/>
      <c r="U30" s="40"/>
    </row>
    <row r="31" spans="1:17" s="6" customFormat="1" ht="48" customHeight="1">
      <c r="A31" s="245" t="s">
        <v>525</v>
      </c>
      <c r="B31" s="239"/>
      <c r="C31" s="239"/>
      <c r="D31" s="239"/>
      <c r="E31" s="239"/>
      <c r="F31" s="191"/>
      <c r="G31" s="191"/>
      <c r="H31" s="191"/>
      <c r="I31" s="191"/>
      <c r="J31" s="191"/>
      <c r="K31" s="191"/>
      <c r="L31" s="191"/>
      <c r="M31" s="191"/>
      <c r="N31" s="191"/>
      <c r="O31" s="192"/>
      <c r="P31" s="192"/>
      <c r="Q31" s="16"/>
    </row>
    <row r="32" spans="1:21" s="6" customFormat="1" ht="15.75" customHeight="1">
      <c r="A32" s="29"/>
      <c r="B32" s="3" t="s">
        <v>313</v>
      </c>
      <c r="C32" s="29"/>
      <c r="D32" s="29"/>
      <c r="E32" s="3"/>
      <c r="F32" s="181"/>
      <c r="G32" s="181"/>
      <c r="H32" s="181"/>
      <c r="I32" s="181"/>
      <c r="J32" s="181"/>
      <c r="K32" s="181"/>
      <c r="L32" s="181"/>
      <c r="M32" s="181"/>
      <c r="N32" s="181"/>
      <c r="O32" s="182"/>
      <c r="P32" s="182"/>
      <c r="Q32" s="16"/>
      <c r="R32" s="36"/>
      <c r="U32" s="40"/>
    </row>
    <row r="33" spans="1:21" s="6" customFormat="1" ht="14.25" customHeight="1">
      <c r="A33" s="29"/>
      <c r="B33" s="3" t="s">
        <v>62</v>
      </c>
      <c r="C33" s="29"/>
      <c r="D33" s="29"/>
      <c r="E33" s="3"/>
      <c r="F33" s="181"/>
      <c r="G33" s="181"/>
      <c r="H33" s="181"/>
      <c r="I33" s="181"/>
      <c r="J33" s="181"/>
      <c r="K33" s="181"/>
      <c r="L33" s="181"/>
      <c r="M33" s="181"/>
      <c r="N33" s="181"/>
      <c r="O33" s="182"/>
      <c r="P33" s="182"/>
      <c r="Q33" s="16"/>
      <c r="R33" s="36"/>
      <c r="U33" s="40"/>
    </row>
    <row r="34" spans="1:21" s="6" customFormat="1" ht="8.25" customHeight="1">
      <c r="A34" s="29"/>
      <c r="B34" s="3"/>
      <c r="C34" s="29"/>
      <c r="D34" s="29"/>
      <c r="E34" s="3"/>
      <c r="F34" s="181"/>
      <c r="G34" s="181"/>
      <c r="H34" s="181"/>
      <c r="I34" s="181"/>
      <c r="J34" s="181"/>
      <c r="K34" s="181"/>
      <c r="L34" s="181"/>
      <c r="M34" s="181"/>
      <c r="N34" s="181"/>
      <c r="O34" s="182"/>
      <c r="P34" s="182"/>
      <c r="Q34" s="16"/>
      <c r="R34" s="36"/>
      <c r="U34" s="40"/>
    </row>
    <row r="35" spans="1:21" s="6" customFormat="1" ht="16.5" customHeight="1">
      <c r="A35" s="216"/>
      <c r="B35" s="216"/>
      <c r="C35" s="216" t="s">
        <v>295</v>
      </c>
      <c r="D35" s="216"/>
      <c r="E35" s="216"/>
      <c r="F35" s="221">
        <v>6.478284537864377</v>
      </c>
      <c r="G35" s="221">
        <v>6.513357528663972</v>
      </c>
      <c r="H35" s="221">
        <v>6.361089751228896</v>
      </c>
      <c r="I35" s="221">
        <v>6.04</v>
      </c>
      <c r="J35" s="221">
        <v>5.702699741782343</v>
      </c>
      <c r="K35" s="221">
        <v>5.674123576698334</v>
      </c>
      <c r="L35" s="221">
        <v>5.527249554663459</v>
      </c>
      <c r="M35" s="221">
        <v>5.502999705696352</v>
      </c>
      <c r="N35" s="221">
        <v>5.6679381601791246</v>
      </c>
      <c r="O35" s="381">
        <v>5.484713196261795</v>
      </c>
      <c r="P35" s="381">
        <f>(((O35/F35)^(1/9))-1)*100</f>
        <v>-1.8328937180654425</v>
      </c>
      <c r="Q35" s="16"/>
      <c r="R35" s="36"/>
      <c r="U35" s="16"/>
    </row>
    <row r="36" spans="1:21" s="6" customFormat="1" ht="19.5" customHeight="1">
      <c r="A36" s="3"/>
      <c r="B36" s="3"/>
      <c r="C36" s="61" t="s">
        <v>296</v>
      </c>
      <c r="D36" s="61"/>
      <c r="E36" s="61"/>
      <c r="F36" s="199">
        <v>7.277313940067764</v>
      </c>
      <c r="G36" s="199">
        <v>7.314465673900717</v>
      </c>
      <c r="H36" s="199">
        <v>7.142657092676815</v>
      </c>
      <c r="I36" s="199">
        <v>6.78</v>
      </c>
      <c r="J36" s="199">
        <v>6.738720755964665</v>
      </c>
      <c r="K36" s="199">
        <v>6.708971462402204</v>
      </c>
      <c r="L36" s="199">
        <v>6.806553605891202</v>
      </c>
      <c r="M36" s="199">
        <v>6.853236438049808</v>
      </c>
      <c r="N36" s="199">
        <v>7.044437427651197</v>
      </c>
      <c r="O36" s="182">
        <v>6.755303125897733</v>
      </c>
      <c r="P36" s="182">
        <f>(((O36/F36)^(1/9))-1)*100</f>
        <v>-0.8236336770358177</v>
      </c>
      <c r="Q36" s="16"/>
      <c r="R36" s="36"/>
      <c r="U36" s="16"/>
    </row>
    <row r="37" spans="1:21" s="6" customFormat="1" ht="21" customHeight="1">
      <c r="A37" s="29"/>
      <c r="B37" s="29" t="s">
        <v>297</v>
      </c>
      <c r="C37" s="29"/>
      <c r="D37" s="29"/>
      <c r="E37" s="3"/>
      <c r="F37" s="181"/>
      <c r="G37" s="181"/>
      <c r="H37" s="181"/>
      <c r="I37" s="181"/>
      <c r="J37" s="181"/>
      <c r="K37" s="181"/>
      <c r="L37" s="181"/>
      <c r="M37" s="181"/>
      <c r="N37" s="181"/>
      <c r="O37" s="182"/>
      <c r="P37" s="182"/>
      <c r="Q37" s="3"/>
      <c r="R37" s="36"/>
      <c r="U37" s="16"/>
    </row>
    <row r="38" spans="1:21" s="6" customFormat="1" ht="15.75">
      <c r="A38" s="216"/>
      <c r="B38" s="216" t="s">
        <v>62</v>
      </c>
      <c r="C38" s="216"/>
      <c r="D38" s="216"/>
      <c r="E38" s="216"/>
      <c r="F38" s="221">
        <v>5.371936134813535</v>
      </c>
      <c r="G38" s="221">
        <v>5.398772283117196</v>
      </c>
      <c r="H38" s="221">
        <v>5.275579554773453</v>
      </c>
      <c r="I38" s="221">
        <v>5.01</v>
      </c>
      <c r="J38" s="221">
        <v>4.7308570205139695</v>
      </c>
      <c r="K38" s="221">
        <v>4.656815485667411</v>
      </c>
      <c r="L38" s="221">
        <v>4.674380187178296</v>
      </c>
      <c r="M38" s="221">
        <v>4.655176641195345</v>
      </c>
      <c r="N38" s="221">
        <v>5.395582690144543</v>
      </c>
      <c r="O38" s="381">
        <v>5.760007681016249</v>
      </c>
      <c r="P38" s="381">
        <f>(((O38/F38)^(1/9))-1)*100</f>
        <v>0.7780155804640199</v>
      </c>
      <c r="Q38" s="16"/>
      <c r="R38" s="36"/>
      <c r="U38" s="16"/>
    </row>
    <row r="39" spans="1:21" s="6" customFormat="1" ht="9.75" customHeight="1">
      <c r="A39" s="3"/>
      <c r="B39" s="3"/>
      <c r="C39" s="3"/>
      <c r="D39" s="3"/>
      <c r="E39" s="3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35"/>
      <c r="Q39" s="16"/>
      <c r="R39" s="36"/>
      <c r="U39" s="16"/>
    </row>
    <row r="40" spans="1:21" s="6" customFormat="1" ht="20.25" customHeight="1">
      <c r="A40" s="285"/>
      <c r="B40" s="285"/>
      <c r="C40" s="285"/>
      <c r="D40" s="285"/>
      <c r="E40" s="263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8"/>
      <c r="Q40" s="16"/>
      <c r="R40" s="36"/>
      <c r="U40" s="16"/>
    </row>
    <row r="41" spans="1:21" s="6" customFormat="1" ht="11.25" customHeight="1">
      <c r="A41" s="29"/>
      <c r="B41" s="29"/>
      <c r="C41" s="29"/>
      <c r="D41" s="29"/>
      <c r="E41" s="3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35"/>
      <c r="Q41" s="16"/>
      <c r="R41" s="36"/>
      <c r="U41" s="16"/>
    </row>
    <row r="42" spans="1:19" s="143" customFormat="1" ht="21" customHeight="1">
      <c r="A42" s="442" t="s">
        <v>537</v>
      </c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154"/>
      <c r="R42" s="155"/>
      <c r="S42" s="155"/>
    </row>
    <row r="43" spans="1:16" s="143" customFormat="1" ht="16.5">
      <c r="A43" s="442"/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</row>
    <row r="44" spans="1:16" s="143" customFormat="1" ht="24.75" customHeight="1">
      <c r="A44" s="424" t="s">
        <v>360</v>
      </c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</row>
    <row r="45" spans="1:16" s="143" customFormat="1" ht="18" customHeight="1">
      <c r="A45" s="350" t="s">
        <v>499</v>
      </c>
      <c r="P45" s="156"/>
    </row>
    <row r="46" spans="16:17" s="6" customFormat="1" ht="15.75">
      <c r="P46" s="45"/>
      <c r="Q46" s="16"/>
    </row>
    <row r="47" spans="16:17" s="6" customFormat="1" ht="15.75">
      <c r="P47" s="45"/>
      <c r="Q47" s="16"/>
    </row>
    <row r="48" spans="16:17" s="6" customFormat="1" ht="15.75">
      <c r="P48" s="45"/>
      <c r="Q48" s="16"/>
    </row>
    <row r="49" spans="16:17" s="6" customFormat="1" ht="15.75">
      <c r="P49" s="45"/>
      <c r="Q49" s="16"/>
    </row>
    <row r="50" spans="16:17" s="6" customFormat="1" ht="15.75">
      <c r="P50" s="45"/>
      <c r="Q50" s="16"/>
    </row>
    <row r="51" spans="16:17" s="6" customFormat="1" ht="15.75">
      <c r="P51" s="45"/>
      <c r="Q51" s="16"/>
    </row>
    <row r="52" spans="16:17" s="6" customFormat="1" ht="15.75">
      <c r="P52" s="45"/>
      <c r="Q52" s="16"/>
    </row>
    <row r="53" spans="16:17" s="6" customFormat="1" ht="15.75">
      <c r="P53" s="45"/>
      <c r="Q53" s="16"/>
    </row>
    <row r="54" spans="16:17" s="6" customFormat="1" ht="15.75">
      <c r="P54" s="45"/>
      <c r="Q54" s="16"/>
    </row>
    <row r="55" spans="16:17" s="6" customFormat="1" ht="15.75">
      <c r="P55" s="45"/>
      <c r="Q55" s="16"/>
    </row>
    <row r="56" spans="16:17" s="6" customFormat="1" ht="15.75">
      <c r="P56" s="45"/>
      <c r="Q56" s="16"/>
    </row>
    <row r="57" spans="16:17" s="6" customFormat="1" ht="15.75">
      <c r="P57" s="45"/>
      <c r="Q57" s="16"/>
    </row>
    <row r="58" spans="16:17" s="6" customFormat="1" ht="15.75">
      <c r="P58" s="45"/>
      <c r="Q58" s="16"/>
    </row>
    <row r="59" spans="16:17" s="6" customFormat="1" ht="15.75">
      <c r="P59" s="45"/>
      <c r="Q59" s="16"/>
    </row>
    <row r="60" spans="16:17" s="6" customFormat="1" ht="15.75">
      <c r="P60" s="45"/>
      <c r="Q60" s="16"/>
    </row>
    <row r="61" spans="16:17" s="6" customFormat="1" ht="15.75">
      <c r="P61" s="45"/>
      <c r="Q61" s="16"/>
    </row>
    <row r="62" spans="16:17" s="6" customFormat="1" ht="15.75">
      <c r="P62" s="45"/>
      <c r="Q62" s="16"/>
    </row>
    <row r="63" spans="16:17" s="6" customFormat="1" ht="15.75">
      <c r="P63" s="45"/>
      <c r="Q63" s="16"/>
    </row>
    <row r="64" spans="16:17" s="6" customFormat="1" ht="15.75">
      <c r="P64" s="45"/>
      <c r="Q64" s="16"/>
    </row>
    <row r="65" spans="16:17" s="6" customFormat="1" ht="15.75">
      <c r="P65" s="45"/>
      <c r="Q65" s="16"/>
    </row>
    <row r="66" spans="16:17" s="6" customFormat="1" ht="15.75">
      <c r="P66" s="45"/>
      <c r="Q66" s="16"/>
    </row>
    <row r="67" spans="16:17" s="6" customFormat="1" ht="15.75">
      <c r="P67" s="45"/>
      <c r="Q67" s="16"/>
    </row>
    <row r="68" spans="16:17" s="6" customFormat="1" ht="15.75">
      <c r="P68" s="45"/>
      <c r="Q68" s="16"/>
    </row>
    <row r="69" spans="16:17" s="6" customFormat="1" ht="15.75">
      <c r="P69" s="45"/>
      <c r="Q69" s="16"/>
    </row>
    <row r="70" spans="16:17" s="6" customFormat="1" ht="15.75">
      <c r="P70" s="45"/>
      <c r="Q70" s="16"/>
    </row>
    <row r="71" spans="16:17" s="6" customFormat="1" ht="15.75">
      <c r="P71" s="45"/>
      <c r="Q71" s="16"/>
    </row>
    <row r="72" spans="16:17" s="6" customFormat="1" ht="15.75">
      <c r="P72" s="45"/>
      <c r="Q72" s="16"/>
    </row>
    <row r="73" spans="16:17" s="6" customFormat="1" ht="15.75">
      <c r="P73" s="45"/>
      <c r="Q73" s="16"/>
    </row>
    <row r="74" spans="16:17" s="6" customFormat="1" ht="15.75">
      <c r="P74" s="45"/>
      <c r="Q74" s="16"/>
    </row>
    <row r="75" spans="16:17" s="6" customFormat="1" ht="15.75">
      <c r="P75" s="45"/>
      <c r="Q75" s="16"/>
    </row>
    <row r="76" spans="16:17" s="6" customFormat="1" ht="15.75">
      <c r="P76" s="45"/>
      <c r="Q76" s="16"/>
    </row>
    <row r="77" spans="16:17" s="6" customFormat="1" ht="15.75">
      <c r="P77" s="45"/>
      <c r="Q77" s="16"/>
    </row>
    <row r="78" spans="16:17" s="6" customFormat="1" ht="15.75">
      <c r="P78" s="45"/>
      <c r="Q78" s="16"/>
    </row>
    <row r="79" spans="16:17" s="6" customFormat="1" ht="15.75">
      <c r="P79" s="45"/>
      <c r="Q79" s="16"/>
    </row>
    <row r="80" spans="16:17" s="6" customFormat="1" ht="15.75">
      <c r="P80" s="45"/>
      <c r="Q80" s="16"/>
    </row>
    <row r="81" spans="16:17" s="6" customFormat="1" ht="15.75">
      <c r="P81" s="45"/>
      <c r="Q81" s="16"/>
    </row>
    <row r="82" spans="1:17" s="6" customFormat="1" ht="18.75">
      <c r="A82" s="450"/>
      <c r="B82" s="450"/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16"/>
    </row>
    <row r="83" spans="16:17" s="6" customFormat="1" ht="15.75">
      <c r="P83" s="45"/>
      <c r="Q83" s="16"/>
    </row>
    <row r="84" spans="16:17" s="6" customFormat="1" ht="15.75">
      <c r="P84" s="45"/>
      <c r="Q84" s="16"/>
    </row>
    <row r="85" spans="16:17" s="6" customFormat="1" ht="15.75">
      <c r="P85" s="45"/>
      <c r="Q85" s="16"/>
    </row>
    <row r="86" spans="16:17" s="6" customFormat="1" ht="15.75">
      <c r="P86" s="45"/>
      <c r="Q86" s="16"/>
    </row>
    <row r="87" spans="16:17" s="6" customFormat="1" ht="15.75">
      <c r="P87" s="45"/>
      <c r="Q87" s="16"/>
    </row>
    <row r="88" spans="16:17" s="6" customFormat="1" ht="15.75">
      <c r="P88" s="45"/>
      <c r="Q88" s="16"/>
    </row>
    <row r="89" spans="16:17" s="6" customFormat="1" ht="15.75">
      <c r="P89" s="45"/>
      <c r="Q89" s="16"/>
    </row>
    <row r="90" spans="16:17" s="6" customFormat="1" ht="15.75">
      <c r="P90" s="45"/>
      <c r="Q90" s="16"/>
    </row>
    <row r="91" spans="16:17" s="6" customFormat="1" ht="15.75">
      <c r="P91" s="45"/>
      <c r="Q91" s="16"/>
    </row>
    <row r="92" spans="16:17" s="6" customFormat="1" ht="15.75">
      <c r="P92" s="45"/>
      <c r="Q92" s="16"/>
    </row>
    <row r="93" spans="16:17" s="6" customFormat="1" ht="15.75">
      <c r="P93" s="45"/>
      <c r="Q93" s="16"/>
    </row>
    <row r="94" spans="16:17" s="6" customFormat="1" ht="15.75">
      <c r="P94" s="45"/>
      <c r="Q94" s="16"/>
    </row>
    <row r="95" spans="16:17" s="6" customFormat="1" ht="15.75">
      <c r="P95" s="45"/>
      <c r="Q95" s="16"/>
    </row>
    <row r="96" spans="16:17" s="6" customFormat="1" ht="15.75">
      <c r="P96" s="45"/>
      <c r="Q96" s="16"/>
    </row>
    <row r="97" spans="16:17" s="6" customFormat="1" ht="15.75">
      <c r="P97" s="45"/>
      <c r="Q97" s="16"/>
    </row>
    <row r="98" spans="16:17" s="6" customFormat="1" ht="15.75">
      <c r="P98" s="45"/>
      <c r="Q98" s="16"/>
    </row>
    <row r="99" spans="16:17" s="6" customFormat="1" ht="15.75">
      <c r="P99" s="45"/>
      <c r="Q99" s="16"/>
    </row>
    <row r="100" spans="16:17" s="6" customFormat="1" ht="15.75">
      <c r="P100" s="45"/>
      <c r="Q100" s="16"/>
    </row>
    <row r="101" spans="16:17" s="6" customFormat="1" ht="15.75">
      <c r="P101" s="45"/>
      <c r="Q101" s="16"/>
    </row>
    <row r="102" spans="16:17" s="6" customFormat="1" ht="15.75">
      <c r="P102" s="45"/>
      <c r="Q102" s="16"/>
    </row>
    <row r="103" spans="16:17" s="6" customFormat="1" ht="15.75">
      <c r="P103" s="45"/>
      <c r="Q103" s="16"/>
    </row>
    <row r="104" spans="16:17" s="6" customFormat="1" ht="15.75">
      <c r="P104" s="45"/>
      <c r="Q104" s="16"/>
    </row>
    <row r="105" spans="16:17" s="6" customFormat="1" ht="15.75">
      <c r="P105" s="45"/>
      <c r="Q105" s="16"/>
    </row>
    <row r="106" spans="16:17" s="6" customFormat="1" ht="15.75">
      <c r="P106" s="45"/>
      <c r="Q106" s="16"/>
    </row>
    <row r="107" spans="16:17" s="6" customFormat="1" ht="15.75">
      <c r="P107" s="45"/>
      <c r="Q107" s="16"/>
    </row>
    <row r="108" spans="16:17" s="6" customFormat="1" ht="15.75">
      <c r="P108" s="45"/>
      <c r="Q108" s="16"/>
    </row>
    <row r="109" spans="16:17" s="6" customFormat="1" ht="15.75">
      <c r="P109" s="45"/>
      <c r="Q109" s="16"/>
    </row>
    <row r="110" spans="16:17" s="6" customFormat="1" ht="15.75">
      <c r="P110" s="45"/>
      <c r="Q110" s="16"/>
    </row>
    <row r="111" spans="16:17" s="6" customFormat="1" ht="15.75">
      <c r="P111" s="45"/>
      <c r="Q111" s="16"/>
    </row>
    <row r="112" spans="16:17" s="6" customFormat="1" ht="15.75">
      <c r="P112" s="45"/>
      <c r="Q112" s="16"/>
    </row>
    <row r="113" spans="16:17" s="6" customFormat="1" ht="15.75">
      <c r="P113" s="45"/>
      <c r="Q113" s="16"/>
    </row>
    <row r="114" spans="16:17" s="6" customFormat="1" ht="15.75">
      <c r="P114" s="45"/>
      <c r="Q114" s="16"/>
    </row>
    <row r="115" spans="16:17" s="6" customFormat="1" ht="15.75">
      <c r="P115" s="45"/>
      <c r="Q115" s="16"/>
    </row>
    <row r="116" spans="16:17" s="6" customFormat="1" ht="15.75">
      <c r="P116" s="45"/>
      <c r="Q116" s="16"/>
    </row>
    <row r="117" spans="16:17" s="6" customFormat="1" ht="15.75">
      <c r="P117" s="45"/>
      <c r="Q117" s="16"/>
    </row>
    <row r="118" spans="16:17" s="6" customFormat="1" ht="15.75">
      <c r="P118" s="45"/>
      <c r="Q118" s="16"/>
    </row>
    <row r="119" spans="16:17" s="6" customFormat="1" ht="15.75">
      <c r="P119" s="45"/>
      <c r="Q119" s="16"/>
    </row>
    <row r="120" spans="16:17" s="6" customFormat="1" ht="15.75">
      <c r="P120" s="45"/>
      <c r="Q120" s="16"/>
    </row>
    <row r="121" spans="16:17" s="6" customFormat="1" ht="15.75">
      <c r="P121" s="45"/>
      <c r="Q121" s="16"/>
    </row>
    <row r="122" spans="16:17" s="6" customFormat="1" ht="15.75">
      <c r="P122" s="45"/>
      <c r="Q122" s="16"/>
    </row>
    <row r="123" spans="16:17" s="6" customFormat="1" ht="15.75">
      <c r="P123" s="45"/>
      <c r="Q123" s="16"/>
    </row>
    <row r="124" spans="16:17" s="6" customFormat="1" ht="15.75">
      <c r="P124" s="45"/>
      <c r="Q124" s="16"/>
    </row>
    <row r="125" spans="16:17" s="6" customFormat="1" ht="15.75">
      <c r="P125" s="45"/>
      <c r="Q125" s="16"/>
    </row>
    <row r="126" spans="16:17" s="6" customFormat="1" ht="15.75">
      <c r="P126" s="45"/>
      <c r="Q126" s="16"/>
    </row>
    <row r="127" spans="16:17" s="6" customFormat="1" ht="15.75">
      <c r="P127" s="45"/>
      <c r="Q127" s="16"/>
    </row>
    <row r="128" spans="16:17" s="6" customFormat="1" ht="15.75">
      <c r="P128" s="45"/>
      <c r="Q128" s="16"/>
    </row>
    <row r="129" spans="16:17" s="6" customFormat="1" ht="15.75">
      <c r="P129" s="45"/>
      <c r="Q129" s="16"/>
    </row>
    <row r="130" spans="16:17" s="6" customFormat="1" ht="15.75">
      <c r="P130" s="45"/>
      <c r="Q130" s="16"/>
    </row>
    <row r="131" spans="16:17" s="6" customFormat="1" ht="15.75">
      <c r="P131" s="45"/>
      <c r="Q131" s="16"/>
    </row>
    <row r="132" spans="16:17" s="6" customFormat="1" ht="15.75">
      <c r="P132" s="45"/>
      <c r="Q132" s="16"/>
    </row>
    <row r="133" spans="16:17" s="6" customFormat="1" ht="15.75">
      <c r="P133" s="45"/>
      <c r="Q133" s="16"/>
    </row>
    <row r="134" spans="16:17" s="6" customFormat="1" ht="15.75">
      <c r="P134" s="45"/>
      <c r="Q134" s="16"/>
    </row>
    <row r="135" spans="16:17" s="6" customFormat="1" ht="15.75">
      <c r="P135" s="45"/>
      <c r="Q135" s="16"/>
    </row>
    <row r="136" spans="16:17" s="6" customFormat="1" ht="15.75">
      <c r="P136" s="45"/>
      <c r="Q136" s="16"/>
    </row>
    <row r="137" spans="16:17" s="6" customFormat="1" ht="15.75">
      <c r="P137" s="45"/>
      <c r="Q137" s="16"/>
    </row>
    <row r="138" spans="16:17" s="6" customFormat="1" ht="15.75">
      <c r="P138" s="45"/>
      <c r="Q138" s="16"/>
    </row>
    <row r="139" spans="16:17" s="6" customFormat="1" ht="15.75">
      <c r="P139" s="45"/>
      <c r="Q139" s="16"/>
    </row>
    <row r="140" spans="16:17" s="6" customFormat="1" ht="15.75">
      <c r="P140" s="45"/>
      <c r="Q140" s="16"/>
    </row>
    <row r="141" spans="16:17" s="6" customFormat="1" ht="15.75">
      <c r="P141" s="45"/>
      <c r="Q141" s="16"/>
    </row>
    <row r="142" spans="16:17" s="6" customFormat="1" ht="15.75">
      <c r="P142" s="45"/>
      <c r="Q142" s="16"/>
    </row>
    <row r="143" spans="16:17" s="6" customFormat="1" ht="15.75">
      <c r="P143" s="45"/>
      <c r="Q143" s="16"/>
    </row>
    <row r="144" spans="16:17" s="6" customFormat="1" ht="15.75">
      <c r="P144" s="45"/>
      <c r="Q144" s="16"/>
    </row>
    <row r="145" spans="16:17" s="6" customFormat="1" ht="15.75">
      <c r="P145" s="45"/>
      <c r="Q145" s="16"/>
    </row>
    <row r="146" spans="16:17" s="6" customFormat="1" ht="15.75">
      <c r="P146" s="45"/>
      <c r="Q146" s="16"/>
    </row>
    <row r="147" spans="16:17" s="6" customFormat="1" ht="15.75">
      <c r="P147" s="45"/>
      <c r="Q147" s="16"/>
    </row>
    <row r="148" spans="16:17" s="6" customFormat="1" ht="15.75">
      <c r="P148" s="45"/>
      <c r="Q148" s="16"/>
    </row>
    <row r="149" spans="16:17" s="6" customFormat="1" ht="15.75">
      <c r="P149" s="45"/>
      <c r="Q149" s="16"/>
    </row>
    <row r="150" spans="16:17" s="6" customFormat="1" ht="15.75">
      <c r="P150" s="45"/>
      <c r="Q150" s="16"/>
    </row>
    <row r="151" spans="16:17" s="6" customFormat="1" ht="15.75">
      <c r="P151" s="45"/>
      <c r="Q151" s="16"/>
    </row>
    <row r="152" spans="16:17" s="6" customFormat="1" ht="15.75">
      <c r="P152" s="45"/>
      <c r="Q152" s="16"/>
    </row>
    <row r="153" spans="16:17" s="6" customFormat="1" ht="15.75">
      <c r="P153" s="45"/>
      <c r="Q153" s="16"/>
    </row>
    <row r="154" spans="16:17" s="6" customFormat="1" ht="15.75">
      <c r="P154" s="45"/>
      <c r="Q154" s="16"/>
    </row>
    <row r="155" spans="16:17" s="6" customFormat="1" ht="15.75">
      <c r="P155" s="45"/>
      <c r="Q155" s="16"/>
    </row>
    <row r="156" spans="16:17" s="6" customFormat="1" ht="15.75">
      <c r="P156" s="45"/>
      <c r="Q156" s="16"/>
    </row>
    <row r="157" spans="16:17" s="6" customFormat="1" ht="15.75">
      <c r="P157" s="45"/>
      <c r="Q157" s="16"/>
    </row>
    <row r="158" spans="16:17" s="6" customFormat="1" ht="15.75">
      <c r="P158" s="45"/>
      <c r="Q158" s="16"/>
    </row>
    <row r="159" spans="16:17" s="6" customFormat="1" ht="15.75">
      <c r="P159" s="45"/>
      <c r="Q159" s="16"/>
    </row>
    <row r="160" spans="16:17" s="6" customFormat="1" ht="15.75">
      <c r="P160" s="45"/>
      <c r="Q160" s="16"/>
    </row>
    <row r="161" spans="16:17" s="6" customFormat="1" ht="15.75">
      <c r="P161" s="45"/>
      <c r="Q161" s="16"/>
    </row>
    <row r="162" spans="16:17" s="6" customFormat="1" ht="15.75">
      <c r="P162" s="45"/>
      <c r="Q162" s="16"/>
    </row>
    <row r="163" spans="16:17" s="6" customFormat="1" ht="15.75">
      <c r="P163" s="45"/>
      <c r="Q163" s="16"/>
    </row>
    <row r="164" spans="16:17" s="6" customFormat="1" ht="15.75">
      <c r="P164" s="45"/>
      <c r="Q164" s="16"/>
    </row>
    <row r="165" spans="16:17" s="6" customFormat="1" ht="15.75">
      <c r="P165" s="45"/>
      <c r="Q165" s="16"/>
    </row>
    <row r="166" spans="16:17" s="6" customFormat="1" ht="15.75">
      <c r="P166" s="45"/>
      <c r="Q166" s="16"/>
    </row>
    <row r="167" spans="16:17" s="6" customFormat="1" ht="15.75">
      <c r="P167" s="45"/>
      <c r="Q167" s="16"/>
    </row>
    <row r="168" spans="16:17" s="6" customFormat="1" ht="15.75">
      <c r="P168" s="45"/>
      <c r="Q168" s="16"/>
    </row>
    <row r="169" spans="16:17" s="6" customFormat="1" ht="15.75">
      <c r="P169" s="45"/>
      <c r="Q169" s="16"/>
    </row>
    <row r="170" spans="16:17" s="6" customFormat="1" ht="15.75">
      <c r="P170" s="45"/>
      <c r="Q170" s="16"/>
    </row>
    <row r="171" spans="16:17" s="6" customFormat="1" ht="15.75">
      <c r="P171" s="45"/>
      <c r="Q171" s="16"/>
    </row>
    <row r="172" spans="16:17" s="6" customFormat="1" ht="15.75">
      <c r="P172" s="45"/>
      <c r="Q172" s="16"/>
    </row>
    <row r="173" spans="16:17" s="6" customFormat="1" ht="15.75">
      <c r="P173" s="45"/>
      <c r="Q173" s="16"/>
    </row>
    <row r="174" spans="16:17" s="6" customFormat="1" ht="15.75">
      <c r="P174" s="45"/>
      <c r="Q174" s="16"/>
    </row>
    <row r="175" spans="16:17" s="6" customFormat="1" ht="15.75">
      <c r="P175" s="45"/>
      <c r="Q175" s="16"/>
    </row>
    <row r="176" spans="16:17" s="6" customFormat="1" ht="15.75">
      <c r="P176" s="45"/>
      <c r="Q176" s="16"/>
    </row>
    <row r="177" spans="16:17" s="6" customFormat="1" ht="15.75">
      <c r="P177" s="45"/>
      <c r="Q177" s="16"/>
    </row>
    <row r="178" spans="16:17" s="6" customFormat="1" ht="15.75">
      <c r="P178" s="45"/>
      <c r="Q178" s="16"/>
    </row>
    <row r="179" spans="16:17" s="6" customFormat="1" ht="15.75">
      <c r="P179" s="45"/>
      <c r="Q179" s="16"/>
    </row>
    <row r="180" spans="16:17" s="6" customFormat="1" ht="15.75">
      <c r="P180" s="45"/>
      <c r="Q180" s="16"/>
    </row>
    <row r="181" spans="16:17" s="6" customFormat="1" ht="15.75">
      <c r="P181" s="45"/>
      <c r="Q181" s="16"/>
    </row>
    <row r="182" spans="16:17" s="6" customFormat="1" ht="15.75">
      <c r="P182" s="45"/>
      <c r="Q182" s="16"/>
    </row>
    <row r="183" spans="16:17" s="6" customFormat="1" ht="15.75">
      <c r="P183" s="45"/>
      <c r="Q183" s="16"/>
    </row>
    <row r="184" spans="16:17" s="6" customFormat="1" ht="15.75">
      <c r="P184" s="45"/>
      <c r="Q184" s="16"/>
    </row>
    <row r="185" spans="16:17" s="6" customFormat="1" ht="15.75">
      <c r="P185" s="45"/>
      <c r="Q185" s="16"/>
    </row>
    <row r="186" spans="16:17" s="6" customFormat="1" ht="15.75">
      <c r="P186" s="45"/>
      <c r="Q186" s="16"/>
    </row>
    <row r="187" spans="16:17" s="6" customFormat="1" ht="15.75">
      <c r="P187" s="45"/>
      <c r="Q187" s="16"/>
    </row>
    <row r="188" spans="16:17" s="6" customFormat="1" ht="15.75">
      <c r="P188" s="45"/>
      <c r="Q188" s="16"/>
    </row>
    <row r="189" spans="16:17" s="6" customFormat="1" ht="15.75">
      <c r="P189" s="45"/>
      <c r="Q189" s="16"/>
    </row>
    <row r="190" spans="16:17" s="6" customFormat="1" ht="15.75">
      <c r="P190" s="45"/>
      <c r="Q190" s="16"/>
    </row>
    <row r="191" spans="16:17" s="6" customFormat="1" ht="15.75">
      <c r="P191" s="45"/>
      <c r="Q191" s="16"/>
    </row>
    <row r="192" spans="16:17" s="6" customFormat="1" ht="15.75">
      <c r="P192" s="45"/>
      <c r="Q192" s="16"/>
    </row>
    <row r="193" spans="16:17" s="6" customFormat="1" ht="15.75">
      <c r="P193" s="45"/>
      <c r="Q193" s="16"/>
    </row>
    <row r="194" spans="16:17" s="6" customFormat="1" ht="15.75">
      <c r="P194" s="45"/>
      <c r="Q194" s="16"/>
    </row>
    <row r="195" spans="16:17" s="6" customFormat="1" ht="15.75">
      <c r="P195" s="45"/>
      <c r="Q195" s="16"/>
    </row>
    <row r="196" spans="16:17" s="6" customFormat="1" ht="15.75">
      <c r="P196" s="45"/>
      <c r="Q196" s="16"/>
    </row>
    <row r="197" spans="16:17" s="6" customFormat="1" ht="15.75">
      <c r="P197" s="45"/>
      <c r="Q197" s="16"/>
    </row>
    <row r="198" spans="16:17" s="6" customFormat="1" ht="15.75">
      <c r="P198" s="45"/>
      <c r="Q198" s="16"/>
    </row>
    <row r="199" spans="16:17" s="6" customFormat="1" ht="15.75">
      <c r="P199" s="45"/>
      <c r="Q199" s="16"/>
    </row>
    <row r="200" spans="16:17" s="6" customFormat="1" ht="15.75">
      <c r="P200" s="45"/>
      <c r="Q200" s="16"/>
    </row>
    <row r="201" spans="16:17" s="6" customFormat="1" ht="15.75">
      <c r="P201" s="45"/>
      <c r="Q201" s="16"/>
    </row>
    <row r="202" spans="16:17" s="6" customFormat="1" ht="15.75">
      <c r="P202" s="45"/>
      <c r="Q202" s="16"/>
    </row>
    <row r="203" spans="16:17" s="6" customFormat="1" ht="15.75">
      <c r="P203" s="45"/>
      <c r="Q203" s="16"/>
    </row>
    <row r="204" spans="16:17" s="6" customFormat="1" ht="15.75">
      <c r="P204" s="45"/>
      <c r="Q204" s="16"/>
    </row>
    <row r="205" spans="16:17" s="6" customFormat="1" ht="15.75">
      <c r="P205" s="45"/>
      <c r="Q205" s="16"/>
    </row>
    <row r="206" spans="16:17" s="6" customFormat="1" ht="15.75">
      <c r="P206" s="45"/>
      <c r="Q206" s="16"/>
    </row>
    <row r="207" spans="16:17" s="6" customFormat="1" ht="15.75">
      <c r="P207" s="45"/>
      <c r="Q207" s="16"/>
    </row>
    <row r="208" spans="16:17" s="6" customFormat="1" ht="15.75">
      <c r="P208" s="45"/>
      <c r="Q208" s="16"/>
    </row>
    <row r="209" spans="16:17" s="6" customFormat="1" ht="15.75">
      <c r="P209" s="45"/>
      <c r="Q209" s="16"/>
    </row>
    <row r="210" spans="16:17" s="6" customFormat="1" ht="15.75">
      <c r="P210" s="45"/>
      <c r="Q210" s="16"/>
    </row>
    <row r="211" spans="16:17" s="6" customFormat="1" ht="15.75">
      <c r="P211" s="45"/>
      <c r="Q211" s="16"/>
    </row>
    <row r="212" spans="16:17" s="6" customFormat="1" ht="15.75">
      <c r="P212" s="45"/>
      <c r="Q212" s="16"/>
    </row>
    <row r="213" spans="16:17" s="6" customFormat="1" ht="15.75">
      <c r="P213" s="45"/>
      <c r="Q213" s="16"/>
    </row>
    <row r="214" spans="16:17" s="6" customFormat="1" ht="15.75">
      <c r="P214" s="45"/>
      <c r="Q214" s="16"/>
    </row>
    <row r="215" spans="16:17" s="6" customFormat="1" ht="15.75">
      <c r="P215" s="45"/>
      <c r="Q215" s="16"/>
    </row>
    <row r="216" spans="16:17" s="6" customFormat="1" ht="15.75">
      <c r="P216" s="45"/>
      <c r="Q216" s="16"/>
    </row>
    <row r="217" spans="16:17" s="6" customFormat="1" ht="15.75">
      <c r="P217" s="45"/>
      <c r="Q217" s="16"/>
    </row>
    <row r="218" spans="16:17" s="6" customFormat="1" ht="15.75">
      <c r="P218" s="45"/>
      <c r="Q218" s="16"/>
    </row>
    <row r="219" spans="16:17" s="6" customFormat="1" ht="15.75">
      <c r="P219" s="45"/>
      <c r="Q219" s="16"/>
    </row>
    <row r="220" spans="16:17" s="6" customFormat="1" ht="15.75">
      <c r="P220" s="45"/>
      <c r="Q220" s="16"/>
    </row>
    <row r="221" spans="16:17" s="6" customFormat="1" ht="15.75">
      <c r="P221" s="45"/>
      <c r="Q221" s="16"/>
    </row>
    <row r="222" spans="16:17" s="6" customFormat="1" ht="15.75">
      <c r="P222" s="45"/>
      <c r="Q222" s="16"/>
    </row>
    <row r="223" spans="16:17" s="6" customFormat="1" ht="15.75">
      <c r="P223" s="45"/>
      <c r="Q223" s="16"/>
    </row>
    <row r="224" spans="16:17" s="6" customFormat="1" ht="15.75">
      <c r="P224" s="45"/>
      <c r="Q224" s="16"/>
    </row>
    <row r="225" spans="16:17" s="6" customFormat="1" ht="15.75">
      <c r="P225" s="45"/>
      <c r="Q225" s="16"/>
    </row>
    <row r="226" spans="16:17" s="6" customFormat="1" ht="15.75">
      <c r="P226" s="45"/>
      <c r="Q226" s="16"/>
    </row>
    <row r="227" spans="16:17" s="6" customFormat="1" ht="15.75">
      <c r="P227" s="45"/>
      <c r="Q227" s="16"/>
    </row>
    <row r="228" spans="16:17" s="6" customFormat="1" ht="15.75">
      <c r="P228" s="45"/>
      <c r="Q228" s="16"/>
    </row>
    <row r="229" spans="16:17" s="6" customFormat="1" ht="15.75">
      <c r="P229" s="45"/>
      <c r="Q229" s="16"/>
    </row>
    <row r="230" spans="16:17" s="6" customFormat="1" ht="15.75">
      <c r="P230" s="45"/>
      <c r="Q230" s="16"/>
    </row>
    <row r="231" spans="16:17" s="6" customFormat="1" ht="15.75">
      <c r="P231" s="45"/>
      <c r="Q231" s="16"/>
    </row>
    <row r="232" spans="16:17" s="6" customFormat="1" ht="15.75">
      <c r="P232" s="45"/>
      <c r="Q232" s="16"/>
    </row>
    <row r="233" spans="16:17" s="6" customFormat="1" ht="15.75">
      <c r="P233" s="45"/>
      <c r="Q233" s="16"/>
    </row>
    <row r="234" spans="16:17" s="6" customFormat="1" ht="15.75">
      <c r="P234" s="45"/>
      <c r="Q234" s="16"/>
    </row>
    <row r="235" spans="16:17" s="6" customFormat="1" ht="15.75">
      <c r="P235" s="45"/>
      <c r="Q235" s="16"/>
    </row>
    <row r="236" spans="16:17" s="6" customFormat="1" ht="15.75">
      <c r="P236" s="45"/>
      <c r="Q236" s="16"/>
    </row>
    <row r="237" spans="16:17" s="6" customFormat="1" ht="15.75">
      <c r="P237" s="45"/>
      <c r="Q237" s="16"/>
    </row>
    <row r="238" spans="16:17" s="6" customFormat="1" ht="15.75">
      <c r="P238" s="45"/>
      <c r="Q238" s="16"/>
    </row>
    <row r="239" spans="16:17" s="6" customFormat="1" ht="15.75">
      <c r="P239" s="45"/>
      <c r="Q239" s="16"/>
    </row>
    <row r="240" spans="16:17" s="6" customFormat="1" ht="15.75">
      <c r="P240" s="45"/>
      <c r="Q240" s="16"/>
    </row>
    <row r="241" spans="16:17" s="6" customFormat="1" ht="15.75">
      <c r="P241" s="45"/>
      <c r="Q241" s="16"/>
    </row>
    <row r="242" spans="16:17" s="6" customFormat="1" ht="15.75">
      <c r="P242" s="45"/>
      <c r="Q242" s="16"/>
    </row>
    <row r="243" spans="16:17" s="6" customFormat="1" ht="15.75">
      <c r="P243" s="45"/>
      <c r="Q243" s="16"/>
    </row>
    <row r="244" spans="16:17" s="6" customFormat="1" ht="15.75">
      <c r="P244" s="45"/>
      <c r="Q244" s="16"/>
    </row>
    <row r="245" spans="16:17" s="6" customFormat="1" ht="15.75">
      <c r="P245" s="45"/>
      <c r="Q245" s="16"/>
    </row>
    <row r="246" spans="16:17" s="6" customFormat="1" ht="15.75">
      <c r="P246" s="45"/>
      <c r="Q246" s="16"/>
    </row>
    <row r="247" spans="16:17" s="6" customFormat="1" ht="15.75">
      <c r="P247" s="45"/>
      <c r="Q247" s="16"/>
    </row>
    <row r="248" spans="16:17" s="6" customFormat="1" ht="15.75">
      <c r="P248" s="45"/>
      <c r="Q248" s="16"/>
    </row>
    <row r="249" spans="16:17" s="6" customFormat="1" ht="15.75">
      <c r="P249" s="45"/>
      <c r="Q249" s="16"/>
    </row>
    <row r="250" spans="16:17" s="6" customFormat="1" ht="15.75">
      <c r="P250" s="45"/>
      <c r="Q250" s="16"/>
    </row>
    <row r="251" spans="16:17" s="6" customFormat="1" ht="15.75">
      <c r="P251" s="45"/>
      <c r="Q251" s="16"/>
    </row>
    <row r="252" spans="16:17" s="6" customFormat="1" ht="15.75">
      <c r="P252" s="45"/>
      <c r="Q252" s="16"/>
    </row>
    <row r="253" spans="16:17" s="6" customFormat="1" ht="15.75">
      <c r="P253" s="45"/>
      <c r="Q253" s="16"/>
    </row>
    <row r="254" spans="16:17" s="6" customFormat="1" ht="15.75">
      <c r="P254" s="45"/>
      <c r="Q254" s="16"/>
    </row>
    <row r="255" spans="16:17" s="6" customFormat="1" ht="15.75">
      <c r="P255" s="45"/>
      <c r="Q255" s="16"/>
    </row>
    <row r="256" spans="16:17" s="6" customFormat="1" ht="15.75">
      <c r="P256" s="45"/>
      <c r="Q256" s="16"/>
    </row>
    <row r="257" spans="16:17" s="6" customFormat="1" ht="15.75">
      <c r="P257" s="45"/>
      <c r="Q257" s="16"/>
    </row>
    <row r="258" spans="16:17" s="6" customFormat="1" ht="15.75">
      <c r="P258" s="45"/>
      <c r="Q258" s="16"/>
    </row>
    <row r="259" spans="16:17" s="6" customFormat="1" ht="15.75">
      <c r="P259" s="45"/>
      <c r="Q259" s="16"/>
    </row>
    <row r="260" spans="16:17" s="6" customFormat="1" ht="15.75">
      <c r="P260" s="45"/>
      <c r="Q260" s="16"/>
    </row>
    <row r="261" spans="16:17" s="6" customFormat="1" ht="15.75">
      <c r="P261" s="45"/>
      <c r="Q261" s="16"/>
    </row>
    <row r="262" spans="16:17" s="6" customFormat="1" ht="15.75">
      <c r="P262" s="45"/>
      <c r="Q262" s="16"/>
    </row>
    <row r="263" spans="16:17" s="6" customFormat="1" ht="15.75">
      <c r="P263" s="45"/>
      <c r="Q263" s="16"/>
    </row>
    <row r="264" spans="16:17" s="6" customFormat="1" ht="15.75">
      <c r="P264" s="45"/>
      <c r="Q264" s="16"/>
    </row>
    <row r="265" spans="16:17" s="6" customFormat="1" ht="15.75">
      <c r="P265" s="45"/>
      <c r="Q265" s="16"/>
    </row>
    <row r="266" spans="16:17" s="6" customFormat="1" ht="15.75">
      <c r="P266" s="45"/>
      <c r="Q266" s="16"/>
    </row>
    <row r="267" spans="16:17" s="6" customFormat="1" ht="15.75">
      <c r="P267" s="45"/>
      <c r="Q267" s="16"/>
    </row>
    <row r="268" spans="16:17" s="6" customFormat="1" ht="15.75">
      <c r="P268" s="45"/>
      <c r="Q268" s="16"/>
    </row>
    <row r="269" spans="16:17" s="6" customFormat="1" ht="15.75">
      <c r="P269" s="45"/>
      <c r="Q269" s="16"/>
    </row>
    <row r="270" spans="16:17" s="6" customFormat="1" ht="15.75">
      <c r="P270" s="45"/>
      <c r="Q270" s="16"/>
    </row>
    <row r="271" spans="16:17" s="6" customFormat="1" ht="15.75">
      <c r="P271" s="45"/>
      <c r="Q271" s="16"/>
    </row>
    <row r="272" spans="16:17" s="6" customFormat="1" ht="15.75">
      <c r="P272" s="45"/>
      <c r="Q272" s="16"/>
    </row>
    <row r="273" spans="16:17" s="6" customFormat="1" ht="15.75">
      <c r="P273" s="45"/>
      <c r="Q273" s="16"/>
    </row>
    <row r="274" spans="16:17" s="6" customFormat="1" ht="15.75">
      <c r="P274" s="45"/>
      <c r="Q274" s="16"/>
    </row>
    <row r="275" spans="16:17" s="6" customFormat="1" ht="15.75">
      <c r="P275" s="45"/>
      <c r="Q275" s="16"/>
    </row>
    <row r="276" spans="16:17" s="6" customFormat="1" ht="15.75">
      <c r="P276" s="45"/>
      <c r="Q276" s="16"/>
    </row>
    <row r="277" spans="16:17" s="6" customFormat="1" ht="15.75">
      <c r="P277" s="45"/>
      <c r="Q277" s="16"/>
    </row>
    <row r="278" spans="16:17" s="6" customFormat="1" ht="15.75">
      <c r="P278" s="45"/>
      <c r="Q278" s="16"/>
    </row>
    <row r="279" spans="16:17" s="6" customFormat="1" ht="15.75">
      <c r="P279" s="45"/>
      <c r="Q279" s="16"/>
    </row>
    <row r="280" spans="16:17" s="6" customFormat="1" ht="15.75">
      <c r="P280" s="45"/>
      <c r="Q280" s="16"/>
    </row>
    <row r="281" spans="16:17" s="6" customFormat="1" ht="15.75">
      <c r="P281" s="45"/>
      <c r="Q281" s="16"/>
    </row>
    <row r="282" spans="16:17" s="6" customFormat="1" ht="15.75">
      <c r="P282" s="45"/>
      <c r="Q282" s="16"/>
    </row>
    <row r="283" spans="16:17" s="6" customFormat="1" ht="15.75">
      <c r="P283" s="45"/>
      <c r="Q283" s="16"/>
    </row>
    <row r="284" spans="16:17" s="6" customFormat="1" ht="15.75">
      <c r="P284" s="45"/>
      <c r="Q284" s="16"/>
    </row>
    <row r="285" spans="16:17" s="6" customFormat="1" ht="15.75">
      <c r="P285" s="45"/>
      <c r="Q285" s="16"/>
    </row>
    <row r="286" spans="16:17" s="6" customFormat="1" ht="15.75">
      <c r="P286" s="45"/>
      <c r="Q286" s="16"/>
    </row>
    <row r="287" spans="16:17" s="6" customFormat="1" ht="15.75">
      <c r="P287" s="45"/>
      <c r="Q287" s="16"/>
    </row>
    <row r="288" spans="16:17" s="6" customFormat="1" ht="15.75">
      <c r="P288" s="45"/>
      <c r="Q288" s="16"/>
    </row>
    <row r="289" spans="16:17" s="6" customFormat="1" ht="15.75">
      <c r="P289" s="45"/>
      <c r="Q289" s="16"/>
    </row>
    <row r="290" spans="16:17" s="6" customFormat="1" ht="15.75">
      <c r="P290" s="45"/>
      <c r="Q290" s="16"/>
    </row>
    <row r="291" spans="16:17" s="6" customFormat="1" ht="15.75">
      <c r="P291" s="45"/>
      <c r="Q291" s="16"/>
    </row>
    <row r="292" spans="16:17" s="6" customFormat="1" ht="15.75">
      <c r="P292" s="45"/>
      <c r="Q292" s="16"/>
    </row>
    <row r="293" spans="16:17" s="6" customFormat="1" ht="15.75">
      <c r="P293" s="45"/>
      <c r="Q293" s="16"/>
    </row>
    <row r="294" spans="16:17" s="6" customFormat="1" ht="15.75">
      <c r="P294" s="45"/>
      <c r="Q294" s="16"/>
    </row>
    <row r="295" spans="16:17" s="6" customFormat="1" ht="15.75">
      <c r="P295" s="45"/>
      <c r="Q295" s="16"/>
    </row>
    <row r="296" spans="16:17" s="6" customFormat="1" ht="15.75">
      <c r="P296" s="45"/>
      <c r="Q296" s="16"/>
    </row>
    <row r="297" spans="16:17" s="6" customFormat="1" ht="15.75">
      <c r="P297" s="45"/>
      <c r="Q297" s="16"/>
    </row>
    <row r="298" spans="16:17" s="6" customFormat="1" ht="15.75">
      <c r="P298" s="45"/>
      <c r="Q298" s="16"/>
    </row>
    <row r="299" spans="16:17" s="6" customFormat="1" ht="15.75">
      <c r="P299" s="45"/>
      <c r="Q299" s="16"/>
    </row>
    <row r="300" spans="16:17" s="6" customFormat="1" ht="15.75">
      <c r="P300" s="45"/>
      <c r="Q300" s="16"/>
    </row>
    <row r="301" spans="16:17" s="6" customFormat="1" ht="15.75">
      <c r="P301" s="45"/>
      <c r="Q301" s="16"/>
    </row>
    <row r="302" spans="16:17" s="6" customFormat="1" ht="15.75">
      <c r="P302" s="45"/>
      <c r="Q302" s="16"/>
    </row>
    <row r="303" spans="16:17" s="6" customFormat="1" ht="15.75">
      <c r="P303" s="45"/>
      <c r="Q303" s="16"/>
    </row>
    <row r="304" spans="16:17" s="6" customFormat="1" ht="15.75">
      <c r="P304" s="45"/>
      <c r="Q304" s="16"/>
    </row>
    <row r="305" spans="16:17" s="6" customFormat="1" ht="15.75">
      <c r="P305" s="45"/>
      <c r="Q305" s="16"/>
    </row>
    <row r="306" spans="16:17" s="6" customFormat="1" ht="15.75">
      <c r="P306" s="45"/>
      <c r="Q306" s="16"/>
    </row>
    <row r="307" spans="16:17" s="6" customFormat="1" ht="15.75">
      <c r="P307" s="45"/>
      <c r="Q307" s="16"/>
    </row>
    <row r="308" spans="16:17" s="6" customFormat="1" ht="15.75">
      <c r="P308" s="45"/>
      <c r="Q308" s="16"/>
    </row>
    <row r="309" spans="16:17" s="6" customFormat="1" ht="15.75">
      <c r="P309" s="45"/>
      <c r="Q309" s="16"/>
    </row>
    <row r="310" spans="16:17" s="6" customFormat="1" ht="15.75">
      <c r="P310" s="45"/>
      <c r="Q310" s="16"/>
    </row>
    <row r="311" spans="16:17" s="6" customFormat="1" ht="15.75">
      <c r="P311" s="45"/>
      <c r="Q311" s="16"/>
    </row>
    <row r="312" spans="16:17" s="6" customFormat="1" ht="15.75">
      <c r="P312" s="45"/>
      <c r="Q312" s="16"/>
    </row>
    <row r="313" spans="16:17" s="6" customFormat="1" ht="15.75">
      <c r="P313" s="45"/>
      <c r="Q313" s="16"/>
    </row>
    <row r="314" spans="16:17" s="6" customFormat="1" ht="15.75">
      <c r="P314" s="45"/>
      <c r="Q314" s="16"/>
    </row>
    <row r="315" spans="16:17" s="6" customFormat="1" ht="15.75">
      <c r="P315" s="45"/>
      <c r="Q315" s="16"/>
    </row>
    <row r="316" spans="16:17" s="6" customFormat="1" ht="15.75">
      <c r="P316" s="45"/>
      <c r="Q316" s="16"/>
    </row>
    <row r="317" spans="16:17" s="6" customFormat="1" ht="15.75">
      <c r="P317" s="45"/>
      <c r="Q317" s="16"/>
    </row>
    <row r="318" spans="16:17" s="6" customFormat="1" ht="15.75">
      <c r="P318" s="45"/>
      <c r="Q318" s="16"/>
    </row>
    <row r="319" spans="16:17" s="6" customFormat="1" ht="15.75">
      <c r="P319" s="45"/>
      <c r="Q319" s="16"/>
    </row>
    <row r="320" spans="16:17" s="6" customFormat="1" ht="15.75">
      <c r="P320" s="45"/>
      <c r="Q320" s="16"/>
    </row>
    <row r="321" spans="16:17" s="6" customFormat="1" ht="15.75">
      <c r="P321" s="45"/>
      <c r="Q321" s="16"/>
    </row>
    <row r="322" spans="16:17" s="6" customFormat="1" ht="15.75">
      <c r="P322" s="45"/>
      <c r="Q322" s="16"/>
    </row>
    <row r="323" spans="16:17" s="6" customFormat="1" ht="15.75">
      <c r="P323" s="45"/>
      <c r="Q323" s="16"/>
    </row>
    <row r="324" spans="16:17" s="6" customFormat="1" ht="15.75">
      <c r="P324" s="45"/>
      <c r="Q324" s="16"/>
    </row>
    <row r="325" spans="16:17" s="6" customFormat="1" ht="15.75">
      <c r="P325" s="45"/>
      <c r="Q325" s="16"/>
    </row>
    <row r="326" spans="16:17" s="6" customFormat="1" ht="15.75">
      <c r="P326" s="45"/>
      <c r="Q326" s="16"/>
    </row>
    <row r="327" spans="16:17" s="6" customFormat="1" ht="15.75">
      <c r="P327" s="45"/>
      <c r="Q327" s="16"/>
    </row>
    <row r="328" spans="16:17" s="6" customFormat="1" ht="15.75">
      <c r="P328" s="45"/>
      <c r="Q328" s="16"/>
    </row>
    <row r="329" spans="16:17" s="6" customFormat="1" ht="15.75">
      <c r="P329" s="45"/>
      <c r="Q329" s="16"/>
    </row>
    <row r="330" spans="16:17" s="6" customFormat="1" ht="15.75">
      <c r="P330" s="45"/>
      <c r="Q330" s="16"/>
    </row>
    <row r="331" spans="16:17" s="6" customFormat="1" ht="15.75">
      <c r="P331" s="45"/>
      <c r="Q331" s="16"/>
    </row>
    <row r="332" spans="16:17" s="6" customFormat="1" ht="15.75">
      <c r="P332" s="45"/>
      <c r="Q332" s="16"/>
    </row>
    <row r="333" spans="16:17" s="6" customFormat="1" ht="15.75">
      <c r="P333" s="45"/>
      <c r="Q333" s="16"/>
    </row>
    <row r="334" spans="16:17" s="6" customFormat="1" ht="15.75">
      <c r="P334" s="45"/>
      <c r="Q334" s="16"/>
    </row>
    <row r="335" spans="16:17" s="6" customFormat="1" ht="15.75">
      <c r="P335" s="45"/>
      <c r="Q335" s="16"/>
    </row>
    <row r="336" spans="16:17" s="6" customFormat="1" ht="15.75">
      <c r="P336" s="45"/>
      <c r="Q336" s="16"/>
    </row>
    <row r="337" spans="16:17" s="6" customFormat="1" ht="15.75">
      <c r="P337" s="45"/>
      <c r="Q337" s="16"/>
    </row>
    <row r="338" spans="16:17" s="6" customFormat="1" ht="15.75">
      <c r="P338" s="45"/>
      <c r="Q338" s="16"/>
    </row>
    <row r="339" spans="16:17" s="6" customFormat="1" ht="15.75">
      <c r="P339" s="45"/>
      <c r="Q339" s="16"/>
    </row>
    <row r="340" spans="16:17" s="6" customFormat="1" ht="15.75">
      <c r="P340" s="45"/>
      <c r="Q340" s="16"/>
    </row>
    <row r="341" spans="16:17" s="6" customFormat="1" ht="15.75">
      <c r="P341" s="45"/>
      <c r="Q341" s="16"/>
    </row>
    <row r="342" spans="16:17" s="6" customFormat="1" ht="15.75">
      <c r="P342" s="45"/>
      <c r="Q342" s="16"/>
    </row>
    <row r="343" spans="16:17" s="6" customFormat="1" ht="15.75">
      <c r="P343" s="45"/>
      <c r="Q343" s="16"/>
    </row>
    <row r="344" spans="16:17" s="6" customFormat="1" ht="15.75">
      <c r="P344" s="45"/>
      <c r="Q344" s="16"/>
    </row>
    <row r="345" spans="16:17" s="6" customFormat="1" ht="15.75">
      <c r="P345" s="45"/>
      <c r="Q345" s="16"/>
    </row>
    <row r="346" spans="16:17" s="6" customFormat="1" ht="15.75">
      <c r="P346" s="45"/>
      <c r="Q346" s="16"/>
    </row>
    <row r="347" spans="16:17" s="6" customFormat="1" ht="15.75">
      <c r="P347" s="45"/>
      <c r="Q347" s="16"/>
    </row>
    <row r="348" spans="16:17" s="6" customFormat="1" ht="15.75">
      <c r="P348" s="45"/>
      <c r="Q348" s="16"/>
    </row>
    <row r="349" spans="16:17" s="6" customFormat="1" ht="15.75">
      <c r="P349" s="45"/>
      <c r="Q349" s="16"/>
    </row>
    <row r="350" spans="16:17" s="6" customFormat="1" ht="15.75">
      <c r="P350" s="45"/>
      <c r="Q350" s="16"/>
    </row>
    <row r="351" spans="16:17" s="6" customFormat="1" ht="15.75">
      <c r="P351" s="45"/>
      <c r="Q351" s="16"/>
    </row>
    <row r="352" spans="16:17" s="6" customFormat="1" ht="15.75">
      <c r="P352" s="45"/>
      <c r="Q352" s="16"/>
    </row>
    <row r="353" spans="16:17" s="6" customFormat="1" ht="15.75">
      <c r="P353" s="45"/>
      <c r="Q353" s="16"/>
    </row>
    <row r="354" spans="16:17" s="6" customFormat="1" ht="15.75">
      <c r="P354" s="45"/>
      <c r="Q354" s="16"/>
    </row>
    <row r="355" spans="16:17" s="6" customFormat="1" ht="15.75">
      <c r="P355" s="45"/>
      <c r="Q355" s="16"/>
    </row>
    <row r="356" spans="16:17" s="6" customFormat="1" ht="15.75">
      <c r="P356" s="45"/>
      <c r="Q356" s="16"/>
    </row>
    <row r="357" spans="16:17" s="6" customFormat="1" ht="15.75">
      <c r="P357" s="45"/>
      <c r="Q357" s="16"/>
    </row>
    <row r="358" spans="16:17" s="6" customFormat="1" ht="15.75">
      <c r="P358" s="45"/>
      <c r="Q358" s="16"/>
    </row>
    <row r="359" spans="16:17" s="6" customFormat="1" ht="15.75">
      <c r="P359" s="45"/>
      <c r="Q359" s="16"/>
    </row>
    <row r="360" spans="16:17" s="6" customFormat="1" ht="15.75">
      <c r="P360" s="45"/>
      <c r="Q360" s="16"/>
    </row>
    <row r="361" spans="16:17" s="6" customFormat="1" ht="15.75">
      <c r="P361" s="45"/>
      <c r="Q361" s="16"/>
    </row>
    <row r="362" spans="16:17" s="6" customFormat="1" ht="15.75">
      <c r="P362" s="45"/>
      <c r="Q362" s="16"/>
    </row>
    <row r="363" spans="16:17" s="6" customFormat="1" ht="15.75">
      <c r="P363" s="45"/>
      <c r="Q363" s="16"/>
    </row>
    <row r="364" spans="16:17" s="6" customFormat="1" ht="15.75">
      <c r="P364" s="45"/>
      <c r="Q364" s="16"/>
    </row>
    <row r="365" spans="16:17" s="6" customFormat="1" ht="15.75">
      <c r="P365" s="45"/>
      <c r="Q365" s="16"/>
    </row>
    <row r="366" spans="16:17" s="6" customFormat="1" ht="15.75">
      <c r="P366" s="45"/>
      <c r="Q366" s="16"/>
    </row>
  </sheetData>
  <sheetProtection/>
  <mergeCells count="16">
    <mergeCell ref="G4:G5"/>
    <mergeCell ref="A42:P43"/>
    <mergeCell ref="L4:L5"/>
    <mergeCell ref="K4:K5"/>
    <mergeCell ref="M4:M5"/>
    <mergeCell ref="O4:O5"/>
    <mergeCell ref="A82:P82"/>
    <mergeCell ref="A44:P44"/>
    <mergeCell ref="H4:H5"/>
    <mergeCell ref="I4:I5"/>
    <mergeCell ref="J4:J5"/>
    <mergeCell ref="P4:P5"/>
    <mergeCell ref="A4:E5"/>
    <mergeCell ref="N4:N5"/>
    <mergeCell ref="B8:E8"/>
    <mergeCell ref="F4:F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&amp;R&amp;"Gill Sans,Normal"&amp;24 22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U85"/>
  <sheetViews>
    <sheetView showGridLines="0" view="pageBreakPreview" zoomScale="60" zoomScaleNormal="60" zoomScalePageLayoutView="0" workbookViewId="0" topLeftCell="A1">
      <pane ySplit="6" topLeftCell="A64" activePane="bottomLeft" state="frozen"/>
      <selection pane="topLeft" activeCell="I90" sqref="I90"/>
      <selection pane="bottomLeft" activeCell="H94" sqref="H94"/>
    </sheetView>
  </sheetViews>
  <sheetFormatPr defaultColWidth="9.77734375" defaultRowHeight="15.75"/>
  <cols>
    <col min="1" max="4" width="2.77734375" style="1" customWidth="1"/>
    <col min="5" max="5" width="38.5546875" style="1" customWidth="1"/>
    <col min="6" max="7" width="12.6640625" style="1" customWidth="1"/>
    <col min="8" max="9" width="12.77734375" style="1" customWidth="1"/>
    <col min="10" max="11" width="12.6640625" style="1" customWidth="1"/>
    <col min="12" max="14" width="12.5546875" style="1" customWidth="1"/>
    <col min="15" max="15" width="1.77734375" style="1" customWidth="1"/>
    <col min="16" max="17" width="14.77734375" style="1" customWidth="1"/>
    <col min="18" max="20" width="9.77734375" style="1" customWidth="1"/>
    <col min="21" max="21" width="12.77734375" style="1" customWidth="1"/>
    <col min="22" max="22" width="10.10546875" style="1" bestFit="1" customWidth="1"/>
    <col min="23" max="28" width="9.77734375" style="1" customWidth="1"/>
    <col min="29" max="30" width="5.77734375" style="1" customWidth="1"/>
    <col min="31" max="33" width="9.77734375" style="1" customWidth="1"/>
    <col min="34" max="34" width="12.77734375" style="1" customWidth="1"/>
    <col min="35" max="16384" width="9.77734375" style="1" customWidth="1"/>
  </cols>
  <sheetData>
    <row r="1" spans="1:17" ht="26.25">
      <c r="A1" s="267" t="s">
        <v>314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356" t="s">
        <v>315</v>
      </c>
    </row>
    <row r="2" spans="1:17" ht="24" customHeight="1">
      <c r="A2" s="267" t="s">
        <v>146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5" customHeight="1">
      <c r="A3" s="453"/>
      <c r="B3" s="453"/>
      <c r="C3" s="453"/>
      <c r="D3" s="453"/>
      <c r="E3" s="45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24.75" customHeight="1">
      <c r="A4" s="430" t="s">
        <v>79</v>
      </c>
      <c r="B4" s="454"/>
      <c r="C4" s="454"/>
      <c r="D4" s="454"/>
      <c r="E4" s="454"/>
      <c r="F4" s="437">
        <v>2000</v>
      </c>
      <c r="G4" s="437">
        <v>2001</v>
      </c>
      <c r="H4" s="437">
        <v>2002</v>
      </c>
      <c r="I4" s="437">
        <v>2003</v>
      </c>
      <c r="J4" s="437">
        <v>2004</v>
      </c>
      <c r="K4" s="437">
        <v>2005</v>
      </c>
      <c r="L4" s="437">
        <v>2006</v>
      </c>
      <c r="M4" s="437">
        <v>2007</v>
      </c>
      <c r="N4" s="437">
        <v>2008</v>
      </c>
      <c r="O4" s="293"/>
      <c r="P4" s="434" t="s">
        <v>145</v>
      </c>
      <c r="Q4" s="434"/>
    </row>
    <row r="5" spans="1:17" ht="24.75" customHeight="1">
      <c r="A5" s="455"/>
      <c r="B5" s="455"/>
      <c r="C5" s="455"/>
      <c r="D5" s="455"/>
      <c r="E5" s="455"/>
      <c r="F5" s="438"/>
      <c r="G5" s="438"/>
      <c r="H5" s="438"/>
      <c r="I5" s="438"/>
      <c r="J5" s="438"/>
      <c r="K5" s="438"/>
      <c r="L5" s="438"/>
      <c r="M5" s="438"/>
      <c r="N5" s="438"/>
      <c r="O5" s="292"/>
      <c r="P5" s="281" t="s">
        <v>80</v>
      </c>
      <c r="Q5" s="281" t="s">
        <v>81</v>
      </c>
    </row>
    <row r="6" spans="1:17" ht="11.25" customHeight="1">
      <c r="A6" s="108"/>
      <c r="B6" s="108"/>
      <c r="C6" s="108"/>
      <c r="D6" s="108"/>
      <c r="E6" s="108"/>
      <c r="F6" s="258"/>
      <c r="G6" s="258"/>
      <c r="H6" s="258"/>
      <c r="I6" s="258"/>
      <c r="J6" s="258"/>
      <c r="K6" s="258"/>
      <c r="L6" s="241"/>
      <c r="M6" s="241"/>
      <c r="N6" s="241"/>
      <c r="O6" s="241"/>
      <c r="P6" s="276"/>
      <c r="Q6" s="276"/>
    </row>
    <row r="7" spans="1:17" s="6" customFormat="1" ht="29.25" customHeight="1">
      <c r="A7" s="245" t="s">
        <v>173</v>
      </c>
      <c r="B7" s="18"/>
      <c r="C7" s="18"/>
      <c r="D7" s="18"/>
      <c r="E7" s="18"/>
      <c r="F7" s="42"/>
      <c r="G7" s="42"/>
      <c r="H7" s="42"/>
      <c r="I7" s="42"/>
      <c r="J7" s="42"/>
      <c r="K7" s="42"/>
      <c r="L7" s="5"/>
      <c r="M7" s="5"/>
      <c r="N7" s="5"/>
      <c r="O7" s="5"/>
      <c r="P7" s="42"/>
      <c r="Q7" s="5"/>
    </row>
    <row r="8" spans="1:17" s="6" customFormat="1" ht="16.5" customHeight="1">
      <c r="A8" s="3"/>
      <c r="B8" s="3" t="s">
        <v>316</v>
      </c>
      <c r="C8" s="3"/>
      <c r="D8" s="3"/>
      <c r="E8" s="3"/>
      <c r="F8" s="137"/>
      <c r="G8" s="137"/>
      <c r="H8" s="137"/>
      <c r="I8" s="137"/>
      <c r="J8" s="137"/>
      <c r="K8" s="137"/>
      <c r="L8" s="138"/>
      <c r="M8" s="138"/>
      <c r="N8" s="138"/>
      <c r="O8" s="138"/>
      <c r="P8" s="137"/>
      <c r="Q8" s="138"/>
    </row>
    <row r="9" spans="1:17" s="6" customFormat="1" ht="15" customHeight="1">
      <c r="A9" s="18"/>
      <c r="B9" s="29" t="s">
        <v>5</v>
      </c>
      <c r="C9" s="18"/>
      <c r="D9" s="18"/>
      <c r="E9" s="18"/>
      <c r="F9" s="406">
        <v>582</v>
      </c>
      <c r="G9" s="406">
        <v>583</v>
      </c>
      <c r="H9" s="406">
        <v>593</v>
      </c>
      <c r="I9" s="406">
        <v>603</v>
      </c>
      <c r="J9" s="406">
        <v>613</v>
      </c>
      <c r="K9" s="406">
        <v>622</v>
      </c>
      <c r="L9" s="406">
        <v>632</v>
      </c>
      <c r="M9" s="406">
        <v>641</v>
      </c>
      <c r="N9" s="406">
        <v>650</v>
      </c>
      <c r="O9" s="406"/>
      <c r="P9" s="406">
        <v>54.75</v>
      </c>
      <c r="Q9" s="406">
        <v>660</v>
      </c>
    </row>
    <row r="10" spans="1:17" s="6" customFormat="1" ht="30.75" customHeight="1">
      <c r="A10" s="245" t="s">
        <v>317</v>
      </c>
      <c r="B10" s="18"/>
      <c r="C10" s="18"/>
      <c r="D10" s="18"/>
      <c r="E10" s="18"/>
      <c r="F10" s="357"/>
      <c r="G10" s="357"/>
      <c r="H10" s="357"/>
      <c r="I10" s="357"/>
      <c r="J10" s="357"/>
      <c r="K10" s="357"/>
      <c r="L10" s="136"/>
      <c r="M10" s="136"/>
      <c r="N10" s="136"/>
      <c r="O10" s="136"/>
      <c r="P10" s="357"/>
      <c r="Q10" s="136"/>
    </row>
    <row r="11" spans="1:20" s="6" customFormat="1" ht="16.5" customHeight="1">
      <c r="A11" s="3"/>
      <c r="B11" s="3" t="s">
        <v>318</v>
      </c>
      <c r="C11" s="3"/>
      <c r="D11" s="3"/>
      <c r="E11" s="3"/>
      <c r="F11" s="139"/>
      <c r="G11" s="139"/>
      <c r="H11" s="139"/>
      <c r="I11" s="139"/>
      <c r="J11" s="139"/>
      <c r="K11" s="139"/>
      <c r="L11" s="139"/>
      <c r="M11" s="139"/>
      <c r="N11" s="139"/>
      <c r="O11" s="35"/>
      <c r="P11" s="139"/>
      <c r="Q11" s="139"/>
      <c r="R11" s="16"/>
      <c r="S11" s="16"/>
      <c r="T11" s="16"/>
    </row>
    <row r="12" spans="1:20" s="6" customFormat="1" ht="15.75">
      <c r="A12" s="216"/>
      <c r="B12" s="212" t="s">
        <v>50</v>
      </c>
      <c r="C12" s="216"/>
      <c r="D12" s="216"/>
      <c r="E12" s="216"/>
      <c r="F12" s="388">
        <v>21.86</v>
      </c>
      <c r="G12" s="388">
        <v>22.03</v>
      </c>
      <c r="H12" s="388">
        <v>21.78</v>
      </c>
      <c r="I12" s="388">
        <v>21.72</v>
      </c>
      <c r="J12" s="388">
        <v>21.75</v>
      </c>
      <c r="K12" s="388">
        <v>21.11</v>
      </c>
      <c r="L12" s="388">
        <v>20.54</v>
      </c>
      <c r="M12" s="388">
        <v>21.45</v>
      </c>
      <c r="N12" s="388">
        <v>20.7</v>
      </c>
      <c r="O12" s="368"/>
      <c r="P12" s="388">
        <v>19.31</v>
      </c>
      <c r="Q12" s="388">
        <v>20</v>
      </c>
      <c r="R12" s="16"/>
      <c r="S12" s="16"/>
      <c r="T12" s="16"/>
    </row>
    <row r="13" spans="1:20" s="6" customFormat="1" ht="6" customHeight="1">
      <c r="A13" s="3"/>
      <c r="B13" s="3"/>
      <c r="C13" s="3"/>
      <c r="D13" s="3"/>
      <c r="E13" s="3"/>
      <c r="F13" s="139"/>
      <c r="G13" s="139"/>
      <c r="H13" s="139"/>
      <c r="I13" s="139"/>
      <c r="J13" s="139"/>
      <c r="K13" s="139"/>
      <c r="L13" s="139"/>
      <c r="M13" s="139"/>
      <c r="N13" s="139"/>
      <c r="O13" s="35"/>
      <c r="P13" s="139"/>
      <c r="Q13" s="139"/>
      <c r="R13" s="16"/>
      <c r="S13" s="16"/>
      <c r="T13" s="16"/>
    </row>
    <row r="14" spans="1:20" s="6" customFormat="1" ht="16.5" customHeight="1">
      <c r="A14" s="3"/>
      <c r="B14" s="3" t="s">
        <v>319</v>
      </c>
      <c r="C14" s="3"/>
      <c r="D14" s="3"/>
      <c r="E14" s="3"/>
      <c r="F14" s="35"/>
      <c r="G14" s="35"/>
      <c r="H14" s="35"/>
      <c r="I14" s="35"/>
      <c r="J14" s="35"/>
      <c r="K14" s="35"/>
      <c r="L14" s="139"/>
      <c r="M14" s="139"/>
      <c r="N14" s="139"/>
      <c r="O14" s="139"/>
      <c r="P14" s="35"/>
      <c r="Q14" s="139"/>
      <c r="R14" s="16"/>
      <c r="S14" s="16"/>
      <c r="T14" s="16"/>
    </row>
    <row r="15" spans="1:20" s="6" customFormat="1" ht="14.25" customHeight="1">
      <c r="A15" s="3"/>
      <c r="B15" s="29" t="s">
        <v>50</v>
      </c>
      <c r="C15" s="3"/>
      <c r="D15" s="3"/>
      <c r="E15" s="3"/>
      <c r="F15" s="35">
        <v>3.27</v>
      </c>
      <c r="G15" s="35">
        <v>3.31</v>
      </c>
      <c r="H15" s="35">
        <v>3.32</v>
      </c>
      <c r="I15" s="35">
        <v>3.32</v>
      </c>
      <c r="J15" s="35">
        <v>3.31</v>
      </c>
      <c r="K15" s="35">
        <v>3.39</v>
      </c>
      <c r="L15" s="139">
        <v>3.39</v>
      </c>
      <c r="M15" s="139">
        <v>3.5</v>
      </c>
      <c r="N15" s="139">
        <v>3.6</v>
      </c>
      <c r="O15" s="139"/>
      <c r="P15" s="35">
        <v>5.06</v>
      </c>
      <c r="Q15" s="139">
        <v>3.7</v>
      </c>
      <c r="R15" s="16"/>
      <c r="S15" s="16"/>
      <c r="T15" s="16"/>
    </row>
    <row r="16" spans="1:20" s="6" customFormat="1" ht="6" customHeight="1">
      <c r="A16" s="3"/>
      <c r="B16" s="3"/>
      <c r="C16" s="3"/>
      <c r="D16" s="3"/>
      <c r="E16" s="3"/>
      <c r="F16" s="35"/>
      <c r="G16" s="35"/>
      <c r="H16" s="35"/>
      <c r="I16" s="35"/>
      <c r="J16" s="35"/>
      <c r="K16" s="35"/>
      <c r="L16" s="139"/>
      <c r="M16" s="139"/>
      <c r="N16" s="139"/>
      <c r="O16" s="139"/>
      <c r="P16" s="35"/>
      <c r="Q16" s="139"/>
      <c r="R16" s="16"/>
      <c r="S16" s="16"/>
      <c r="T16" s="16"/>
    </row>
    <row r="17" spans="1:20" s="6" customFormat="1" ht="16.5" customHeight="1">
      <c r="A17" s="3"/>
      <c r="B17" s="3" t="s">
        <v>320</v>
      </c>
      <c r="C17" s="3"/>
      <c r="D17" s="3"/>
      <c r="E17" s="3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6"/>
      <c r="S17" s="16"/>
      <c r="T17" s="16"/>
    </row>
    <row r="18" spans="1:20" s="6" customFormat="1" ht="15.75">
      <c r="A18" s="216"/>
      <c r="B18" s="212" t="s">
        <v>50</v>
      </c>
      <c r="C18" s="216"/>
      <c r="D18" s="216"/>
      <c r="E18" s="216"/>
      <c r="F18" s="388">
        <v>19.968424949878102</v>
      </c>
      <c r="G18" s="388">
        <v>18.3014180225195</v>
      </c>
      <c r="H18" s="388">
        <v>17.100039527729564</v>
      </c>
      <c r="I18" s="388">
        <v>13.475179708602628</v>
      </c>
      <c r="J18" s="388">
        <v>13.650990346371396</v>
      </c>
      <c r="K18" s="388">
        <v>12.763067191111471</v>
      </c>
      <c r="L18" s="388">
        <v>12.79335211151915</v>
      </c>
      <c r="M18" s="388">
        <v>11.85</v>
      </c>
      <c r="N18" s="388">
        <v>11.8</v>
      </c>
      <c r="O18" s="388"/>
      <c r="P18" s="388">
        <v>14.34</v>
      </c>
      <c r="Q18" s="388">
        <v>11.26</v>
      </c>
      <c r="R18" s="16"/>
      <c r="S18" s="16"/>
      <c r="T18" s="16"/>
    </row>
    <row r="19" spans="1:17" s="6" customFormat="1" ht="30" customHeight="1">
      <c r="A19" s="245" t="s">
        <v>321</v>
      </c>
      <c r="B19" s="18"/>
      <c r="C19" s="18"/>
      <c r="D19" s="18"/>
      <c r="E19" s="18"/>
      <c r="F19" s="357"/>
      <c r="G19" s="357"/>
      <c r="H19" s="357"/>
      <c r="I19" s="357"/>
      <c r="J19" s="357"/>
      <c r="K19" s="357"/>
      <c r="L19" s="136"/>
      <c r="M19" s="136"/>
      <c r="N19" s="136"/>
      <c r="O19" s="136"/>
      <c r="P19" s="357"/>
      <c r="Q19" s="136"/>
    </row>
    <row r="20" spans="1:18" s="6" customFormat="1" ht="16.5" customHeight="1">
      <c r="A20" s="3"/>
      <c r="B20" s="3" t="s">
        <v>322</v>
      </c>
      <c r="C20" s="3"/>
      <c r="D20" s="3"/>
      <c r="E20" s="3"/>
      <c r="F20" s="68">
        <v>1143</v>
      </c>
      <c r="G20" s="68">
        <v>1073</v>
      </c>
      <c r="H20" s="68">
        <v>1096</v>
      </c>
      <c r="I20" s="68">
        <v>1073</v>
      </c>
      <c r="J20" s="68">
        <v>1079</v>
      </c>
      <c r="K20" s="68">
        <v>1065.6949939135727</v>
      </c>
      <c r="L20" s="68">
        <v>1077</v>
      </c>
      <c r="M20" s="68">
        <v>1005</v>
      </c>
      <c r="N20" s="68">
        <v>981</v>
      </c>
      <c r="O20" s="68"/>
      <c r="P20" s="68">
        <v>635.24</v>
      </c>
      <c r="Q20" s="68">
        <v>898</v>
      </c>
      <c r="R20" s="16"/>
    </row>
    <row r="21" spans="1:18" s="6" customFormat="1" ht="20.25" customHeight="1">
      <c r="A21" s="216"/>
      <c r="B21" s="216" t="s">
        <v>323</v>
      </c>
      <c r="C21" s="216"/>
      <c r="D21" s="216"/>
      <c r="E21" s="216"/>
      <c r="F21" s="219">
        <v>1901</v>
      </c>
      <c r="G21" s="219">
        <v>1902</v>
      </c>
      <c r="H21" s="219">
        <v>2528</v>
      </c>
      <c r="I21" s="219">
        <v>2102</v>
      </c>
      <c r="J21" s="219">
        <v>2159</v>
      </c>
      <c r="K21" s="219">
        <v>1752</v>
      </c>
      <c r="L21" s="219">
        <v>1654</v>
      </c>
      <c r="M21" s="219">
        <v>1802</v>
      </c>
      <c r="N21" s="219">
        <v>2119</v>
      </c>
      <c r="O21" s="219"/>
      <c r="P21" s="219">
        <v>1349.19</v>
      </c>
      <c r="Q21" s="219">
        <v>2121</v>
      </c>
      <c r="R21" s="16"/>
    </row>
    <row r="22" spans="1:18" s="6" customFormat="1" ht="18" customHeight="1">
      <c r="A22" s="3"/>
      <c r="B22" s="3" t="s">
        <v>324</v>
      </c>
      <c r="C22" s="3"/>
      <c r="D22" s="3"/>
      <c r="E22" s="3"/>
      <c r="F22" s="68">
        <v>8543</v>
      </c>
      <c r="G22" s="68">
        <v>8486</v>
      </c>
      <c r="H22" s="68">
        <v>8590</v>
      </c>
      <c r="I22" s="68">
        <v>8955</v>
      </c>
      <c r="J22" s="68">
        <v>8617</v>
      </c>
      <c r="K22" s="68">
        <v>8706</v>
      </c>
      <c r="L22" s="68">
        <v>8745</v>
      </c>
      <c r="M22" s="68">
        <v>9107</v>
      </c>
      <c r="N22" s="68">
        <v>8646</v>
      </c>
      <c r="O22" s="68"/>
      <c r="P22" s="68">
        <v>5184.41</v>
      </c>
      <c r="Q22" s="68">
        <v>8464</v>
      </c>
      <c r="R22" s="16"/>
    </row>
    <row r="23" spans="1:17" s="6" customFormat="1" ht="30" customHeight="1">
      <c r="A23" s="245" t="s">
        <v>325</v>
      </c>
      <c r="B23" s="18"/>
      <c r="C23" s="18"/>
      <c r="D23" s="18"/>
      <c r="E23" s="18"/>
      <c r="F23" s="357"/>
      <c r="G23" s="357"/>
      <c r="H23" s="357"/>
      <c r="I23" s="357"/>
      <c r="J23" s="357"/>
      <c r="K23" s="357"/>
      <c r="L23" s="136"/>
      <c r="M23" s="136"/>
      <c r="N23" s="136"/>
      <c r="O23" s="136"/>
      <c r="P23" s="357"/>
      <c r="Q23" s="136"/>
    </row>
    <row r="24" spans="1:17" s="18" customFormat="1" ht="20.25" customHeight="1">
      <c r="A24" s="3"/>
      <c r="B24" s="3" t="s">
        <v>326</v>
      </c>
      <c r="C24" s="3"/>
      <c r="D24" s="3"/>
      <c r="E24" s="3"/>
      <c r="F24" s="171"/>
      <c r="G24" s="171"/>
      <c r="H24" s="171"/>
      <c r="I24" s="171"/>
      <c r="J24" s="171"/>
      <c r="K24" s="171"/>
      <c r="L24" s="35"/>
      <c r="M24" s="35"/>
      <c r="N24" s="35"/>
      <c r="O24" s="136"/>
      <c r="P24" s="171"/>
      <c r="Q24" s="35"/>
    </row>
    <row r="25" spans="1:17" s="303" customFormat="1" ht="15.75">
      <c r="A25" s="306"/>
      <c r="B25" s="306" t="s">
        <v>474</v>
      </c>
      <c r="C25" s="306"/>
      <c r="D25" s="306"/>
      <c r="E25" s="306"/>
      <c r="F25" s="389">
        <v>0.857596739826572</v>
      </c>
      <c r="G25" s="389">
        <v>0.8575208905719294</v>
      </c>
      <c r="H25" s="389">
        <v>0.8857497398689502</v>
      </c>
      <c r="I25" s="389">
        <v>1.0051545889211853</v>
      </c>
      <c r="J25" s="389">
        <v>1.025613563639214</v>
      </c>
      <c r="K25" s="389">
        <v>1.0621423168421829</v>
      </c>
      <c r="L25" s="389">
        <v>0.7859812717473726</v>
      </c>
      <c r="M25" s="389">
        <v>0.7780866169665966</v>
      </c>
      <c r="N25" s="389">
        <v>0.7994125516177291</v>
      </c>
      <c r="O25" s="389"/>
      <c r="P25" s="389">
        <v>0.5291947754700501</v>
      </c>
      <c r="Q25" s="389">
        <v>0.7755727661565849</v>
      </c>
    </row>
    <row r="26" spans="1:17" s="6" customFormat="1" ht="30" customHeight="1">
      <c r="A26" s="245" t="s">
        <v>327</v>
      </c>
      <c r="B26" s="18"/>
      <c r="C26" s="18"/>
      <c r="D26" s="18"/>
      <c r="E26" s="18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6" customFormat="1" ht="16.5" customHeight="1">
      <c r="A27" s="3"/>
      <c r="B27" s="3" t="s">
        <v>328</v>
      </c>
      <c r="C27" s="3"/>
      <c r="D27" s="3"/>
      <c r="E27" s="3"/>
      <c r="F27" s="390">
        <v>25.398410916929436</v>
      </c>
      <c r="G27" s="390">
        <v>25.221593776648508</v>
      </c>
      <c r="H27" s="390">
        <v>24.992847009251314</v>
      </c>
      <c r="I27" s="390">
        <v>24.93963130191833</v>
      </c>
      <c r="J27" s="390">
        <v>24.730837065273047</v>
      </c>
      <c r="K27" s="390">
        <v>24.414114861956588</v>
      </c>
      <c r="L27" s="390">
        <v>24.25888693983418</v>
      </c>
      <c r="M27" s="390">
        <v>24</v>
      </c>
      <c r="N27" s="390">
        <v>24</v>
      </c>
      <c r="O27" s="390"/>
      <c r="P27" s="390">
        <v>22</v>
      </c>
      <c r="Q27" s="390">
        <v>24</v>
      </c>
    </row>
    <row r="28" spans="1:17" s="6" customFormat="1" ht="30" customHeight="1">
      <c r="A28" s="245" t="s">
        <v>329</v>
      </c>
      <c r="B28" s="18"/>
      <c r="C28" s="18"/>
      <c r="D28" s="18"/>
      <c r="E28" s="18"/>
      <c r="F28" s="357"/>
      <c r="G28" s="357"/>
      <c r="H28" s="357"/>
      <c r="I28" s="357"/>
      <c r="J28" s="357"/>
      <c r="K28" s="357"/>
      <c r="L28" s="136"/>
      <c r="M28" s="136"/>
      <c r="N28" s="136"/>
      <c r="O28" s="136"/>
      <c r="P28" s="357"/>
      <c r="Q28" s="136"/>
    </row>
    <row r="29" spans="1:17" s="6" customFormat="1" ht="7.5" customHeight="1">
      <c r="A29" s="18"/>
      <c r="B29" s="18"/>
      <c r="C29" s="18"/>
      <c r="D29" s="18"/>
      <c r="E29" s="18"/>
      <c r="F29" s="358"/>
      <c r="G29" s="358"/>
      <c r="H29" s="358"/>
      <c r="I29" s="358"/>
      <c r="J29" s="358"/>
      <c r="K29" s="358"/>
      <c r="L29" s="359"/>
      <c r="M29" s="359"/>
      <c r="N29" s="359"/>
      <c r="O29" s="359"/>
      <c r="P29" s="358"/>
      <c r="Q29" s="359"/>
    </row>
    <row r="30" spans="1:18" s="6" customFormat="1" ht="15.75">
      <c r="A30" s="37"/>
      <c r="B30" s="447" t="s">
        <v>330</v>
      </c>
      <c r="C30" s="447"/>
      <c r="D30" s="447"/>
      <c r="E30" s="447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16"/>
    </row>
    <row r="31" spans="1:18" s="6" customFormat="1" ht="15.75">
      <c r="A31" s="341"/>
      <c r="B31" s="238" t="s">
        <v>43</v>
      </c>
      <c r="C31" s="220"/>
      <c r="D31" s="220"/>
      <c r="E31" s="220"/>
      <c r="F31" s="392">
        <v>24.451333119177644</v>
      </c>
      <c r="G31" s="392">
        <v>24.442035184289807</v>
      </c>
      <c r="H31" s="392">
        <v>25.161210854391403</v>
      </c>
      <c r="I31" s="392">
        <v>23.740570702076564</v>
      </c>
      <c r="J31" s="392">
        <v>24.02976089248665</v>
      </c>
      <c r="K31" s="392">
        <v>25.74237900821518</v>
      </c>
      <c r="L31" s="392">
        <v>26.560535597971292</v>
      </c>
      <c r="M31" s="392">
        <v>29.163214704567014</v>
      </c>
      <c r="N31" s="392">
        <v>18.715838247382035</v>
      </c>
      <c r="O31" s="392"/>
      <c r="P31" s="392">
        <v>29.774310392037872</v>
      </c>
      <c r="Q31" s="392">
        <v>26.700218615537924</v>
      </c>
      <c r="R31" s="16"/>
    </row>
    <row r="32" spans="1:18" s="6" customFormat="1" ht="6" customHeight="1">
      <c r="A32" s="37"/>
      <c r="B32" s="51"/>
      <c r="C32" s="51"/>
      <c r="D32" s="51"/>
      <c r="E32" s="5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16"/>
    </row>
    <row r="33" spans="1:18" s="6" customFormat="1" ht="16.5" customHeight="1">
      <c r="A33" s="3"/>
      <c r="B33" s="3" t="s">
        <v>331</v>
      </c>
      <c r="C33" s="3"/>
      <c r="D33" s="3"/>
      <c r="E33" s="3"/>
      <c r="F33" s="35"/>
      <c r="G33" s="35"/>
      <c r="H33" s="35"/>
      <c r="I33" s="35"/>
      <c r="J33" s="35"/>
      <c r="K33" s="35"/>
      <c r="L33" s="391"/>
      <c r="M33" s="391"/>
      <c r="N33" s="391"/>
      <c r="O33" s="35"/>
      <c r="P33" s="35"/>
      <c r="Q33" s="391"/>
      <c r="R33" s="16"/>
    </row>
    <row r="34" spans="1:17" s="6" customFormat="1" ht="15.75">
      <c r="A34" s="18"/>
      <c r="B34" s="140" t="s">
        <v>43</v>
      </c>
      <c r="C34" s="18"/>
      <c r="D34" s="18"/>
      <c r="E34" s="18"/>
      <c r="F34" s="393">
        <v>3.13</v>
      </c>
      <c r="G34" s="393">
        <v>4.04</v>
      </c>
      <c r="H34" s="393">
        <v>3.69</v>
      </c>
      <c r="I34" s="393">
        <v>4.7</v>
      </c>
      <c r="J34" s="393">
        <v>5.29</v>
      </c>
      <c r="K34" s="393">
        <v>4.19</v>
      </c>
      <c r="L34" s="391">
        <v>5.12</v>
      </c>
      <c r="M34" s="391">
        <v>5.02</v>
      </c>
      <c r="N34" s="391">
        <v>5.13</v>
      </c>
      <c r="O34" s="136"/>
      <c r="P34" s="35">
        <v>5.33</v>
      </c>
      <c r="Q34" s="391">
        <v>6.77</v>
      </c>
    </row>
    <row r="35" spans="1:17" s="6" customFormat="1" ht="3.75" customHeight="1">
      <c r="A35" s="18"/>
      <c r="B35" s="140"/>
      <c r="C35" s="18"/>
      <c r="D35" s="18"/>
      <c r="E35" s="18"/>
      <c r="F35" s="393"/>
      <c r="G35" s="393"/>
      <c r="H35" s="393"/>
      <c r="I35" s="393"/>
      <c r="J35" s="393"/>
      <c r="K35" s="393"/>
      <c r="L35" s="391"/>
      <c r="M35" s="391"/>
      <c r="N35" s="391"/>
      <c r="O35" s="136"/>
      <c r="P35" s="35"/>
      <c r="Q35" s="391"/>
    </row>
    <row r="36" spans="1:17" s="6" customFormat="1" ht="30" customHeight="1">
      <c r="A36" s="245" t="s">
        <v>82</v>
      </c>
      <c r="B36" s="18"/>
      <c r="C36" s="18"/>
      <c r="D36" s="18"/>
      <c r="E36" s="18"/>
      <c r="F36" s="357"/>
      <c r="G36" s="357"/>
      <c r="H36" s="357"/>
      <c r="I36" s="357"/>
      <c r="J36" s="357"/>
      <c r="K36" s="357"/>
      <c r="L36" s="136"/>
      <c r="M36" s="136"/>
      <c r="N36" s="136"/>
      <c r="O36" s="136"/>
      <c r="P36" s="357"/>
      <c r="Q36" s="136"/>
    </row>
    <row r="37" spans="1:17" s="6" customFormat="1" ht="16.5" customHeight="1">
      <c r="A37" s="3"/>
      <c r="B37" s="3" t="s">
        <v>368</v>
      </c>
      <c r="C37" s="3"/>
      <c r="D37" s="3"/>
      <c r="E37" s="3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</row>
    <row r="38" spans="1:17" s="6" customFormat="1" ht="15.75">
      <c r="A38" s="216"/>
      <c r="B38" s="216" t="s">
        <v>475</v>
      </c>
      <c r="C38" s="216"/>
      <c r="D38" s="216"/>
      <c r="E38" s="216"/>
      <c r="F38" s="395">
        <v>44249.78709216616</v>
      </c>
      <c r="G38" s="395">
        <v>46357.31302904436</v>
      </c>
      <c r="H38" s="395">
        <v>47226.64494628821</v>
      </c>
      <c r="I38" s="395">
        <v>50014.54969872801</v>
      </c>
      <c r="J38" s="395">
        <v>54632.93616947769</v>
      </c>
      <c r="K38" s="395">
        <v>59117.85507232724</v>
      </c>
      <c r="L38" s="395">
        <v>64246.07171738619</v>
      </c>
      <c r="M38" s="395">
        <v>69241.1584341733</v>
      </c>
      <c r="N38" s="395">
        <v>72809.19289900629</v>
      </c>
      <c r="O38" s="395"/>
      <c r="P38" s="395">
        <v>109929.42398915986</v>
      </c>
      <c r="Q38" s="395">
        <v>71412.42014004654</v>
      </c>
    </row>
    <row r="39" spans="1:17" s="6" customFormat="1" ht="5.25" customHeight="1">
      <c r="A39" s="3"/>
      <c r="B39" s="3"/>
      <c r="C39" s="3"/>
      <c r="D39" s="3"/>
      <c r="E39" s="3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</row>
    <row r="40" spans="1:17" s="6" customFormat="1" ht="16.5" customHeight="1">
      <c r="A40" s="3"/>
      <c r="B40" s="3" t="s">
        <v>332</v>
      </c>
      <c r="C40" s="3"/>
      <c r="D40" s="3"/>
      <c r="E40" s="3"/>
      <c r="F40" s="394"/>
      <c r="G40" s="394"/>
      <c r="H40" s="394"/>
      <c r="I40" s="394"/>
      <c r="J40" s="394"/>
      <c r="K40" s="394"/>
      <c r="L40" s="394"/>
      <c r="M40" s="394"/>
      <c r="N40" s="394"/>
      <c r="O40" s="16"/>
      <c r="P40" s="394"/>
      <c r="Q40" s="394"/>
    </row>
    <row r="41" spans="1:17" s="6" customFormat="1" ht="15" customHeight="1">
      <c r="A41" s="3"/>
      <c r="B41" s="3" t="s">
        <v>475</v>
      </c>
      <c r="C41" s="3"/>
      <c r="D41" s="3"/>
      <c r="E41" s="3"/>
      <c r="F41" s="394">
        <v>51733.480450571056</v>
      </c>
      <c r="G41" s="394">
        <v>52224.90150065306</v>
      </c>
      <c r="H41" s="394">
        <v>50799.19516143837</v>
      </c>
      <c r="I41" s="394">
        <v>50014.54969872801</v>
      </c>
      <c r="J41" s="394">
        <v>51225.870251529945</v>
      </c>
      <c r="K41" s="394">
        <v>52976.574135223884</v>
      </c>
      <c r="L41" s="394">
        <v>55023.599605150535</v>
      </c>
      <c r="M41" s="394">
        <v>56548.0534310504</v>
      </c>
      <c r="N41" s="394">
        <v>57088.26725269767</v>
      </c>
      <c r="O41" s="16"/>
      <c r="P41" s="394">
        <v>77597.3439396143</v>
      </c>
      <c r="Q41" s="394">
        <v>51979.75028176219</v>
      </c>
    </row>
    <row r="42" spans="1:17" s="6" customFormat="1" ht="30" customHeight="1">
      <c r="A42" s="245" t="s">
        <v>151</v>
      </c>
      <c r="B42" s="18"/>
      <c r="C42" s="18"/>
      <c r="D42" s="18"/>
      <c r="E42" s="18"/>
      <c r="F42" s="357"/>
      <c r="G42" s="357"/>
      <c r="H42" s="357"/>
      <c r="I42" s="357"/>
      <c r="J42" s="357"/>
      <c r="K42" s="357"/>
      <c r="L42" s="136"/>
      <c r="M42" s="136"/>
      <c r="N42" s="136"/>
      <c r="O42" s="136"/>
      <c r="P42" s="357"/>
      <c r="Q42" s="136"/>
    </row>
    <row r="43" spans="1:17" s="6" customFormat="1" ht="15.75">
      <c r="A43" s="37"/>
      <c r="B43" s="447" t="s">
        <v>333</v>
      </c>
      <c r="C43" s="447"/>
      <c r="D43" s="447"/>
      <c r="E43" s="447"/>
      <c r="F43" s="35"/>
      <c r="G43" s="35"/>
      <c r="H43" s="35"/>
      <c r="I43" s="35"/>
      <c r="J43" s="35"/>
      <c r="K43" s="35"/>
      <c r="L43" s="136"/>
      <c r="M43" s="136"/>
      <c r="N43" s="136"/>
      <c r="O43" s="16"/>
      <c r="P43" s="35"/>
      <c r="Q43" s="136"/>
    </row>
    <row r="44" spans="1:17" s="6" customFormat="1" ht="15.75">
      <c r="A44" s="341"/>
      <c r="B44" s="238" t="s">
        <v>480</v>
      </c>
      <c r="C44" s="220"/>
      <c r="D44" s="220"/>
      <c r="E44" s="220"/>
      <c r="F44" s="368">
        <v>8.357344858881778</v>
      </c>
      <c r="G44" s="368">
        <v>3.919701727964142</v>
      </c>
      <c r="H44" s="368">
        <v>5.186306924718931</v>
      </c>
      <c r="I44" s="368">
        <v>3.3649016375854712</v>
      </c>
      <c r="J44" s="368">
        <v>5.080251747987807</v>
      </c>
      <c r="K44" s="368">
        <v>3.259610463080187</v>
      </c>
      <c r="L44" s="368">
        <v>3.494125729392228</v>
      </c>
      <c r="M44" s="368">
        <v>3.7164631840754137</v>
      </c>
      <c r="N44" s="368">
        <v>6.132832120809506</v>
      </c>
      <c r="O44" s="362"/>
      <c r="P44" s="368">
        <v>3.5735378772586923</v>
      </c>
      <c r="Q44" s="368">
        <v>3.038075173277166</v>
      </c>
    </row>
    <row r="45" spans="1:17" s="6" customFormat="1" ht="6" customHeight="1">
      <c r="A45" s="37"/>
      <c r="B45" s="51"/>
      <c r="C45" s="51"/>
      <c r="D45" s="51"/>
      <c r="E45" s="51"/>
      <c r="F45" s="35"/>
      <c r="G45" s="35"/>
      <c r="H45" s="35"/>
      <c r="I45" s="35"/>
      <c r="J45" s="35"/>
      <c r="K45" s="35"/>
      <c r="L45" s="136"/>
      <c r="M45" s="136"/>
      <c r="N45" s="136"/>
      <c r="O45" s="16"/>
      <c r="P45" s="35"/>
      <c r="Q45" s="136"/>
    </row>
    <row r="46" spans="1:17" s="6" customFormat="1" ht="30" customHeight="1">
      <c r="A46" s="245" t="s">
        <v>89</v>
      </c>
      <c r="B46" s="18"/>
      <c r="C46" s="18"/>
      <c r="D46" s="18"/>
      <c r="E46" s="18"/>
      <c r="F46" s="357"/>
      <c r="G46" s="357"/>
      <c r="H46" s="357"/>
      <c r="I46" s="357"/>
      <c r="J46" s="357"/>
      <c r="K46" s="357"/>
      <c r="L46" s="136"/>
      <c r="M46" s="136"/>
      <c r="N46" s="136"/>
      <c r="O46" s="136"/>
      <c r="P46" s="357"/>
      <c r="Q46" s="136"/>
    </row>
    <row r="47" spans="1:17" s="6" customFormat="1" ht="16.5" customHeight="1">
      <c r="A47" s="3"/>
      <c r="B47" s="3" t="s">
        <v>334</v>
      </c>
      <c r="C47" s="3"/>
      <c r="D47" s="3"/>
      <c r="E47" s="3"/>
      <c r="F47" s="394"/>
      <c r="G47" s="394"/>
      <c r="H47" s="394"/>
      <c r="I47" s="394"/>
      <c r="J47" s="394"/>
      <c r="K47" s="394"/>
      <c r="L47" s="394"/>
      <c r="M47" s="394"/>
      <c r="N47" s="394"/>
      <c r="O47" s="16"/>
      <c r="P47" s="394"/>
      <c r="Q47" s="394"/>
    </row>
    <row r="48" spans="1:17" s="6" customFormat="1" ht="15.75">
      <c r="A48" s="3"/>
      <c r="B48" s="3" t="s">
        <v>475</v>
      </c>
      <c r="C48" s="3"/>
      <c r="D48" s="3"/>
      <c r="E48" s="3"/>
      <c r="F48" s="394">
        <v>471.4933228146418</v>
      </c>
      <c r="G48" s="394">
        <v>615.6653290193253</v>
      </c>
      <c r="H48" s="394">
        <v>479.41400502960715</v>
      </c>
      <c r="I48" s="394">
        <v>828.0101888529884</v>
      </c>
      <c r="J48" s="394">
        <v>1019.4235958455354</v>
      </c>
      <c r="K48" s="394">
        <v>1079.5001461717459</v>
      </c>
      <c r="L48" s="394">
        <v>1171.5744997585684</v>
      </c>
      <c r="M48" s="394">
        <v>1170.5470567811483</v>
      </c>
      <c r="N48" s="394">
        <v>1520.0464585151037</v>
      </c>
      <c r="O48" s="16"/>
      <c r="P48" s="394">
        <v>5228.168802104557</v>
      </c>
      <c r="Q48" s="394">
        <v>1560.284300118998</v>
      </c>
    </row>
    <row r="49" spans="1:17" s="6" customFormat="1" ht="5.25" customHeight="1">
      <c r="A49" s="3"/>
      <c r="B49" s="3"/>
      <c r="C49" s="3"/>
      <c r="D49" s="3"/>
      <c r="E49" s="3"/>
      <c r="F49" s="394"/>
      <c r="G49" s="394"/>
      <c r="H49" s="394"/>
      <c r="I49" s="394"/>
      <c r="J49" s="394"/>
      <c r="K49" s="394"/>
      <c r="L49" s="394"/>
      <c r="M49" s="394"/>
      <c r="N49" s="394"/>
      <c r="O49" s="16"/>
      <c r="P49" s="394"/>
      <c r="Q49" s="394"/>
    </row>
    <row r="50" spans="1:17" s="6" customFormat="1" ht="16.5" customHeight="1">
      <c r="A50" s="3"/>
      <c r="B50" s="3" t="s">
        <v>335</v>
      </c>
      <c r="C50" s="3"/>
      <c r="D50" s="3"/>
      <c r="E50" s="3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</row>
    <row r="51" spans="1:17" s="6" customFormat="1" ht="15.75">
      <c r="A51" s="216"/>
      <c r="B51" s="216" t="s">
        <v>475</v>
      </c>
      <c r="C51" s="216"/>
      <c r="D51" s="216"/>
      <c r="E51" s="216"/>
      <c r="F51" s="395">
        <v>466.2404672449198</v>
      </c>
      <c r="G51" s="395">
        <v>631.2184412406965</v>
      </c>
      <c r="H51" s="395">
        <v>671.3803339262071</v>
      </c>
      <c r="I51" s="395">
        <v>707.8452924032246</v>
      </c>
      <c r="J51" s="395">
        <v>666.3008136396539</v>
      </c>
      <c r="K51" s="395">
        <v>827.8423465630365</v>
      </c>
      <c r="L51" s="395">
        <v>1015.4865243592925</v>
      </c>
      <c r="M51" s="395">
        <v>1338.885163113521</v>
      </c>
      <c r="N51" s="395">
        <v>2153.018721398925</v>
      </c>
      <c r="O51" s="395"/>
      <c r="P51" s="395" t="s">
        <v>66</v>
      </c>
      <c r="Q51" s="395">
        <v>2010.6946667223378</v>
      </c>
    </row>
    <row r="52" spans="1:17" s="6" customFormat="1" ht="6" customHeight="1">
      <c r="A52" s="3"/>
      <c r="B52" s="3"/>
      <c r="C52" s="3"/>
      <c r="D52" s="3"/>
      <c r="E52" s="3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</row>
    <row r="53" spans="1:17" s="6" customFormat="1" ht="16.5" customHeight="1">
      <c r="A53" s="3"/>
      <c r="B53" s="3" t="s">
        <v>336</v>
      </c>
      <c r="C53" s="3"/>
      <c r="D53" s="3"/>
      <c r="E53" s="3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</row>
    <row r="54" spans="1:17" s="6" customFormat="1" ht="12.75" customHeight="1">
      <c r="A54" s="3"/>
      <c r="B54" s="3" t="s">
        <v>475</v>
      </c>
      <c r="C54" s="3"/>
      <c r="D54" s="3"/>
      <c r="E54" s="3"/>
      <c r="F54" s="394">
        <v>816.8092676269401</v>
      </c>
      <c r="G54" s="394">
        <v>698.397506107065</v>
      </c>
      <c r="H54" s="394">
        <v>1203.3486496321598</v>
      </c>
      <c r="I54" s="394">
        <v>1213.8788846290163</v>
      </c>
      <c r="J54" s="394">
        <v>1390.2063365815325</v>
      </c>
      <c r="K54" s="394">
        <v>1523.9362512547739</v>
      </c>
      <c r="L54" s="394">
        <v>1737.3271791478976</v>
      </c>
      <c r="M54" s="394">
        <v>1982.5023340739262</v>
      </c>
      <c r="N54" s="394">
        <v>2364.8175801704497</v>
      </c>
      <c r="O54" s="394"/>
      <c r="P54" s="394">
        <v>9929.779144062637</v>
      </c>
      <c r="Q54" s="394">
        <v>2449.848344367754</v>
      </c>
    </row>
    <row r="55" spans="1:17" s="6" customFormat="1" ht="6" customHeight="1">
      <c r="A55" s="3"/>
      <c r="B55" s="3"/>
      <c r="C55" s="3"/>
      <c r="D55" s="3"/>
      <c r="E55" s="3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</row>
    <row r="56" spans="1:17" s="6" customFormat="1" ht="16.5" customHeight="1">
      <c r="A56" s="3"/>
      <c r="B56" s="3" t="s">
        <v>337</v>
      </c>
      <c r="C56" s="3"/>
      <c r="D56" s="3"/>
      <c r="E56" s="3"/>
      <c r="F56" s="394"/>
      <c r="G56" s="394"/>
      <c r="H56" s="394"/>
      <c r="I56" s="394"/>
      <c r="J56" s="394"/>
      <c r="K56" s="394"/>
      <c r="L56" s="394"/>
      <c r="M56" s="394"/>
      <c r="N56" s="394"/>
      <c r="O56" s="16"/>
      <c r="P56" s="394"/>
      <c r="Q56" s="394"/>
    </row>
    <row r="57" spans="1:17" s="6" customFormat="1" ht="15.75">
      <c r="A57" s="216"/>
      <c r="B57" s="216" t="s">
        <v>475</v>
      </c>
      <c r="C57" s="216"/>
      <c r="D57" s="216"/>
      <c r="E57" s="216"/>
      <c r="F57" s="395">
        <v>777.0803087132119</v>
      </c>
      <c r="G57" s="395">
        <v>680.0098627672913</v>
      </c>
      <c r="H57" s="395">
        <v>1158.8324193685914</v>
      </c>
      <c r="I57" s="395">
        <v>1223.4336893886725</v>
      </c>
      <c r="J57" s="395">
        <v>1413.6028234932069</v>
      </c>
      <c r="K57" s="395">
        <v>1559.9555053196166</v>
      </c>
      <c r="L57" s="395">
        <v>1648.607834493869</v>
      </c>
      <c r="M57" s="395">
        <v>1982.5023340739262</v>
      </c>
      <c r="N57" s="395">
        <v>2364.8175801704497</v>
      </c>
      <c r="O57" s="302"/>
      <c r="P57" s="395">
        <v>9929.779144062637</v>
      </c>
      <c r="Q57" s="395">
        <v>2398.620126053365</v>
      </c>
    </row>
    <row r="58" spans="1:17" s="6" customFormat="1" ht="6" customHeight="1">
      <c r="A58" s="3"/>
      <c r="B58" s="3"/>
      <c r="C58" s="3"/>
      <c r="D58" s="3"/>
      <c r="E58" s="3"/>
      <c r="F58" s="394"/>
      <c r="G58" s="394"/>
      <c r="H58" s="394"/>
      <c r="I58" s="394"/>
      <c r="J58" s="394"/>
      <c r="K58" s="394"/>
      <c r="L58" s="394"/>
      <c r="M58" s="394"/>
      <c r="N58" s="394"/>
      <c r="O58" s="16"/>
      <c r="P58" s="394"/>
      <c r="Q58" s="394"/>
    </row>
    <row r="59" spans="1:17" s="6" customFormat="1" ht="16.5" customHeight="1">
      <c r="A59" s="3"/>
      <c r="B59" s="3" t="s">
        <v>338</v>
      </c>
      <c r="C59" s="3"/>
      <c r="D59" s="3"/>
      <c r="E59" s="3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</row>
    <row r="60" spans="1:17" s="6" customFormat="1" ht="13.5" customHeight="1">
      <c r="A60" s="3"/>
      <c r="B60" s="3" t="s">
        <v>475</v>
      </c>
      <c r="C60" s="3"/>
      <c r="D60" s="3"/>
      <c r="E60" s="3"/>
      <c r="F60" s="394">
        <v>1756.177081744191</v>
      </c>
      <c r="G60" s="394">
        <v>2004.5277114035391</v>
      </c>
      <c r="H60" s="394">
        <v>2288.654929319669</v>
      </c>
      <c r="I60" s="394">
        <v>2346.4862994817613</v>
      </c>
      <c r="J60" s="394">
        <v>2164.2442938702466</v>
      </c>
      <c r="K60" s="394">
        <v>2133.580493871317</v>
      </c>
      <c r="L60" s="394">
        <v>2072.0433339916767</v>
      </c>
      <c r="M60" s="394">
        <v>2016.4404177985</v>
      </c>
      <c r="N60" s="394">
        <v>1972.0007314989114</v>
      </c>
      <c r="O60" s="394"/>
      <c r="P60" s="394">
        <v>37357.42409925991</v>
      </c>
      <c r="Q60" s="394">
        <v>1941.7862646395467</v>
      </c>
    </row>
    <row r="61" spans="1:17" s="6" customFormat="1" ht="30" customHeight="1">
      <c r="A61" s="245" t="s">
        <v>339</v>
      </c>
      <c r="B61" s="18"/>
      <c r="C61" s="18"/>
      <c r="D61" s="18"/>
      <c r="E61" s="18"/>
      <c r="F61" s="357"/>
      <c r="G61" s="357"/>
      <c r="H61" s="357"/>
      <c r="I61" s="357"/>
      <c r="J61" s="357"/>
      <c r="K61" s="357"/>
      <c r="L61" s="136"/>
      <c r="M61" s="136"/>
      <c r="N61" s="136"/>
      <c r="O61" s="136"/>
      <c r="P61" s="357"/>
      <c r="Q61" s="136"/>
    </row>
    <row r="62" spans="1:17" s="6" customFormat="1" ht="15.75">
      <c r="A62" s="3"/>
      <c r="B62" s="3" t="s">
        <v>340</v>
      </c>
      <c r="C62" s="18"/>
      <c r="D62" s="18"/>
      <c r="E62" s="18"/>
      <c r="F62" s="394"/>
      <c r="G62" s="394"/>
      <c r="H62" s="394"/>
      <c r="I62" s="394"/>
      <c r="J62" s="394"/>
      <c r="K62" s="394"/>
      <c r="L62" s="394"/>
      <c r="M62" s="394"/>
      <c r="N62" s="394"/>
      <c r="O62" s="16"/>
      <c r="P62" s="394"/>
      <c r="Q62" s="394"/>
    </row>
    <row r="63" spans="1:17" s="6" customFormat="1" ht="15.75">
      <c r="A63" s="216"/>
      <c r="B63" s="216" t="s">
        <v>58</v>
      </c>
      <c r="C63" s="223"/>
      <c r="D63" s="223"/>
      <c r="E63" s="223"/>
      <c r="F63" s="395">
        <v>1006.4159972618603</v>
      </c>
      <c r="G63" s="395">
        <v>1114.853416042684</v>
      </c>
      <c r="H63" s="395">
        <v>831.4534770342713</v>
      </c>
      <c r="I63" s="395">
        <v>1464.9494688613304</v>
      </c>
      <c r="J63" s="395">
        <v>1477.453735053028</v>
      </c>
      <c r="K63" s="395">
        <v>1526.2503722466413</v>
      </c>
      <c r="L63" s="395">
        <v>1683.02979436604</v>
      </c>
      <c r="M63" s="395">
        <v>1837.0184251864914</v>
      </c>
      <c r="N63" s="395">
        <v>2128.0633523639</v>
      </c>
      <c r="O63" s="302"/>
      <c r="P63" s="395">
        <v>690.3888976576247</v>
      </c>
      <c r="Q63" s="395">
        <v>2122.1798417312084</v>
      </c>
    </row>
    <row r="64" spans="1:17" s="6" customFormat="1" ht="6" customHeight="1">
      <c r="A64" s="3"/>
      <c r="B64" s="3"/>
      <c r="C64" s="18"/>
      <c r="D64" s="18"/>
      <c r="E64" s="18"/>
      <c r="F64" s="394"/>
      <c r="G64" s="394"/>
      <c r="H64" s="394"/>
      <c r="I64" s="394"/>
      <c r="J64" s="394"/>
      <c r="K64" s="394"/>
      <c r="L64" s="394"/>
      <c r="M64" s="394"/>
      <c r="N64" s="394"/>
      <c r="O64" s="16"/>
      <c r="P64" s="394"/>
      <c r="Q64" s="394"/>
    </row>
    <row r="65" spans="1:17" s="6" customFormat="1" ht="16.5" customHeight="1">
      <c r="A65" s="3"/>
      <c r="B65" s="3" t="s">
        <v>341</v>
      </c>
      <c r="C65" s="3"/>
      <c r="D65" s="3"/>
      <c r="E65" s="3"/>
      <c r="F65" s="394"/>
      <c r="G65" s="394"/>
      <c r="H65" s="394"/>
      <c r="I65" s="394"/>
      <c r="J65" s="394"/>
      <c r="K65" s="394"/>
      <c r="L65" s="394"/>
      <c r="M65" s="394"/>
      <c r="N65" s="394"/>
      <c r="O65" s="16"/>
      <c r="P65" s="394"/>
      <c r="Q65" s="394"/>
    </row>
    <row r="66" spans="1:17" s="6" customFormat="1" ht="13.5" customHeight="1">
      <c r="A66" s="3"/>
      <c r="B66" s="3" t="s">
        <v>58</v>
      </c>
      <c r="C66" s="3"/>
      <c r="D66" s="3"/>
      <c r="E66" s="3"/>
      <c r="F66" s="394">
        <v>1437.6012981075867</v>
      </c>
      <c r="G66" s="394">
        <v>1384.7746189099614</v>
      </c>
      <c r="H66" s="394">
        <v>1351.3585751738674</v>
      </c>
      <c r="I66" s="394">
        <v>1542.2926388566332</v>
      </c>
      <c r="J66" s="394">
        <v>1630.3845894765502</v>
      </c>
      <c r="K66" s="394">
        <v>1704.5930080519004</v>
      </c>
      <c r="L66" s="394">
        <v>2425.804353874329</v>
      </c>
      <c r="M66" s="394">
        <v>2653.9060809072953</v>
      </c>
      <c r="N66" s="394">
        <v>3078.1540303372317</v>
      </c>
      <c r="O66" s="16"/>
      <c r="P66" s="394">
        <v>2802.052893832853</v>
      </c>
      <c r="Q66" s="394">
        <v>3300</v>
      </c>
    </row>
    <row r="67" spans="1:17" s="6" customFormat="1" ht="6" customHeight="1">
      <c r="A67" s="3"/>
      <c r="B67" s="3"/>
      <c r="C67" s="3"/>
      <c r="D67" s="3"/>
      <c r="E67" s="3"/>
      <c r="F67" s="394"/>
      <c r="G67" s="394"/>
      <c r="H67" s="394"/>
      <c r="I67" s="394"/>
      <c r="J67" s="394"/>
      <c r="K67" s="394"/>
      <c r="L67" s="394"/>
      <c r="M67" s="394"/>
      <c r="N67" s="394"/>
      <c r="O67" s="16"/>
      <c r="P67" s="394"/>
      <c r="Q67" s="394"/>
    </row>
    <row r="68" spans="1:17" s="6" customFormat="1" ht="16.5" customHeight="1">
      <c r="A68" s="3"/>
      <c r="B68" s="3" t="s">
        <v>342</v>
      </c>
      <c r="C68" s="3"/>
      <c r="D68" s="3"/>
      <c r="E68" s="3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</row>
    <row r="69" spans="1:17" s="6" customFormat="1" ht="15.75">
      <c r="A69" s="216"/>
      <c r="B69" s="216" t="s">
        <v>473</v>
      </c>
      <c r="C69" s="216"/>
      <c r="D69" s="216"/>
      <c r="E69" s="216"/>
      <c r="F69" s="395">
        <v>9.58027373235059</v>
      </c>
      <c r="G69" s="395">
        <v>9.665776070066144</v>
      </c>
      <c r="H69" s="395">
        <v>10.573096129263105</v>
      </c>
      <c r="I69" s="395">
        <v>10.10330943724272</v>
      </c>
      <c r="J69" s="395">
        <v>10.492604831408572</v>
      </c>
      <c r="K69" s="395">
        <v>10.661775732313329</v>
      </c>
      <c r="L69" s="395">
        <v>9.933751337410994</v>
      </c>
      <c r="M69" s="395">
        <v>10.120722467882157</v>
      </c>
      <c r="N69" s="395">
        <v>9.564322859740829</v>
      </c>
      <c r="O69" s="395"/>
      <c r="P69" s="395">
        <v>22.837470868348337</v>
      </c>
      <c r="Q69" s="395">
        <v>10.81270642490067</v>
      </c>
    </row>
    <row r="70" spans="1:17" s="6" customFormat="1" ht="6" customHeight="1">
      <c r="A70" s="3"/>
      <c r="B70" s="3"/>
      <c r="C70" s="3"/>
      <c r="D70" s="3"/>
      <c r="E70" s="3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</row>
    <row r="71" spans="1:17" s="6" customFormat="1" ht="16.5" customHeight="1">
      <c r="A71" s="3"/>
      <c r="B71" s="3" t="s">
        <v>343</v>
      </c>
      <c r="C71" s="3"/>
      <c r="D71" s="3"/>
      <c r="E71" s="3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</row>
    <row r="72" spans="1:17" s="6" customFormat="1" ht="13.5" customHeight="1">
      <c r="A72" s="3"/>
      <c r="B72" s="3" t="s">
        <v>473</v>
      </c>
      <c r="C72" s="3"/>
      <c r="D72" s="3"/>
      <c r="E72" s="3"/>
      <c r="F72" s="394">
        <v>2.9421114172411604</v>
      </c>
      <c r="G72" s="394">
        <v>3.9206887029108812</v>
      </c>
      <c r="H72" s="394">
        <v>3.6795747901230835</v>
      </c>
      <c r="I72" s="394">
        <v>3.3569180403173338</v>
      </c>
      <c r="J72" s="394">
        <v>3.777461790008894</v>
      </c>
      <c r="K72" s="394">
        <v>2.7050248044167606</v>
      </c>
      <c r="L72" s="394">
        <v>3.139959794960014</v>
      </c>
      <c r="M72" s="394">
        <v>3.487915573228595</v>
      </c>
      <c r="N72" s="394">
        <v>3.244238583653962</v>
      </c>
      <c r="O72" s="394"/>
      <c r="P72" s="394">
        <v>3.236809435784808</v>
      </c>
      <c r="Q72" s="394">
        <v>3.176950790392353</v>
      </c>
    </row>
    <row r="73" spans="1:17" s="6" customFormat="1" ht="30" customHeight="1">
      <c r="A73" s="245" t="s">
        <v>131</v>
      </c>
      <c r="B73" s="18"/>
      <c r="C73" s="18"/>
      <c r="D73" s="18"/>
      <c r="E73" s="18"/>
      <c r="F73" s="357"/>
      <c r="G73" s="357"/>
      <c r="H73" s="357"/>
      <c r="I73" s="357"/>
      <c r="J73" s="357"/>
      <c r="K73" s="357"/>
      <c r="L73" s="136"/>
      <c r="M73" s="136"/>
      <c r="N73" s="136"/>
      <c r="O73" s="136"/>
      <c r="P73" s="357"/>
      <c r="Q73" s="136"/>
    </row>
    <row r="74" spans="1:17" s="6" customFormat="1" ht="16.5" customHeight="1">
      <c r="A74" s="3"/>
      <c r="B74" s="3" t="s">
        <v>344</v>
      </c>
      <c r="C74" s="3"/>
      <c r="D74" s="3"/>
      <c r="E74" s="3"/>
      <c r="F74" s="393"/>
      <c r="G74" s="393"/>
      <c r="H74" s="393"/>
      <c r="I74" s="393"/>
      <c r="J74" s="393"/>
      <c r="K74" s="393"/>
      <c r="L74" s="35"/>
      <c r="M74" s="35"/>
      <c r="N74" s="35"/>
      <c r="O74" s="136"/>
      <c r="P74" s="393"/>
      <c r="Q74" s="35"/>
    </row>
    <row r="75" spans="1:17" s="6" customFormat="1" ht="15.75">
      <c r="A75" s="223"/>
      <c r="B75" s="216" t="s">
        <v>3</v>
      </c>
      <c r="C75" s="223"/>
      <c r="D75" s="223"/>
      <c r="E75" s="223"/>
      <c r="F75" s="396">
        <v>1.1862213457358792</v>
      </c>
      <c r="G75" s="396">
        <v>1.1508267117884459</v>
      </c>
      <c r="H75" s="396">
        <v>1.137955537242906</v>
      </c>
      <c r="I75" s="396">
        <v>1.0843987697118274</v>
      </c>
      <c r="J75" s="396">
        <v>1.084938211002342</v>
      </c>
      <c r="K75" s="396">
        <v>1.116887994605745</v>
      </c>
      <c r="L75" s="368">
        <v>1.0927124387547331</v>
      </c>
      <c r="M75" s="368">
        <v>1.09121206067023</v>
      </c>
      <c r="N75" s="368">
        <v>1.0666498114962555</v>
      </c>
      <c r="O75" s="397"/>
      <c r="P75" s="396">
        <v>1.6872548301569816</v>
      </c>
      <c r="Q75" s="368">
        <v>1.0266930274213315</v>
      </c>
    </row>
    <row r="76" spans="1:17" s="6" customFormat="1" ht="30" customHeight="1">
      <c r="A76" s="245" t="s">
        <v>137</v>
      </c>
      <c r="B76" s="18"/>
      <c r="C76" s="18"/>
      <c r="D76" s="18"/>
      <c r="E76" s="18"/>
      <c r="F76" s="357"/>
      <c r="G76" s="357"/>
      <c r="H76" s="357"/>
      <c r="I76" s="357"/>
      <c r="J76" s="357"/>
      <c r="K76" s="357"/>
      <c r="L76" s="136"/>
      <c r="M76" s="136"/>
      <c r="N76" s="136"/>
      <c r="O76" s="136"/>
      <c r="P76" s="357"/>
      <c r="Q76" s="136"/>
    </row>
    <row r="77" spans="1:17" s="6" customFormat="1" ht="16.5" customHeight="1">
      <c r="A77" s="3"/>
      <c r="B77" s="3" t="s">
        <v>345</v>
      </c>
      <c r="C77" s="3"/>
      <c r="D77" s="3"/>
      <c r="E77" s="3"/>
      <c r="F77" s="171">
        <v>0.44425471058768284</v>
      </c>
      <c r="G77" s="171">
        <v>0.44033522414979964</v>
      </c>
      <c r="H77" s="171">
        <v>0.3469510362136711</v>
      </c>
      <c r="I77" s="171">
        <v>0.341343511368912</v>
      </c>
      <c r="J77" s="171">
        <v>0.34612613862548497</v>
      </c>
      <c r="K77" s="171">
        <v>0.341419997829919</v>
      </c>
      <c r="L77" s="35">
        <v>0.345588065266075</v>
      </c>
      <c r="M77" s="35">
        <v>0.345588065266075</v>
      </c>
      <c r="N77" s="35">
        <v>0.34725742674642607</v>
      </c>
      <c r="O77" s="136"/>
      <c r="P77" s="171">
        <v>0.18672962138084634</v>
      </c>
      <c r="Q77" s="35">
        <v>0.3570401340469698</v>
      </c>
    </row>
    <row r="78" spans="1:17" s="6" customFormat="1" ht="6" customHeight="1">
      <c r="A78" s="3"/>
      <c r="B78" s="3"/>
      <c r="C78" s="3"/>
      <c r="D78" s="3"/>
      <c r="E78" s="3"/>
      <c r="F78" s="171"/>
      <c r="G78" s="171"/>
      <c r="H78" s="171"/>
      <c r="I78" s="171"/>
      <c r="J78" s="171"/>
      <c r="K78" s="171"/>
      <c r="L78" s="35"/>
      <c r="M78" s="35"/>
      <c r="N78" s="35"/>
      <c r="O78" s="136"/>
      <c r="P78" s="171"/>
      <c r="Q78" s="35"/>
    </row>
    <row r="79" spans="1:17" s="6" customFormat="1" ht="16.5" customHeight="1">
      <c r="A79" s="216"/>
      <c r="B79" s="216" t="s">
        <v>346</v>
      </c>
      <c r="C79" s="216"/>
      <c r="D79" s="216"/>
      <c r="E79" s="216"/>
      <c r="F79" s="398">
        <v>68.33638389799908</v>
      </c>
      <c r="G79" s="398">
        <v>77.90915365062763</v>
      </c>
      <c r="H79" s="398">
        <v>86.8172916322033</v>
      </c>
      <c r="I79" s="398">
        <v>96.25020678025795</v>
      </c>
      <c r="J79" s="398">
        <v>108.50498318187236</v>
      </c>
      <c r="K79" s="398">
        <v>117.0126789649781</v>
      </c>
      <c r="L79" s="368">
        <v>117.09636938335903</v>
      </c>
      <c r="M79" s="368">
        <v>109.51229208578579</v>
      </c>
      <c r="N79" s="368">
        <v>109.27656259171705</v>
      </c>
      <c r="O79" s="397"/>
      <c r="P79" s="398">
        <v>9.841866751511295</v>
      </c>
      <c r="Q79" s="368">
        <v>97.74142595665886</v>
      </c>
    </row>
    <row r="80" spans="1:17" s="402" customFormat="1" ht="20.25" customHeight="1">
      <c r="A80" s="263"/>
      <c r="B80" s="263"/>
      <c r="C80" s="263"/>
      <c r="D80" s="263"/>
      <c r="E80" s="263"/>
      <c r="F80" s="399"/>
      <c r="G80" s="399"/>
      <c r="H80" s="399"/>
      <c r="I80" s="399"/>
      <c r="J80" s="399"/>
      <c r="K80" s="399"/>
      <c r="L80" s="400"/>
      <c r="M80" s="400"/>
      <c r="N80" s="400"/>
      <c r="O80" s="400"/>
      <c r="P80" s="400"/>
      <c r="Q80" s="401"/>
    </row>
    <row r="81" spans="1:21" s="6" customFormat="1" ht="9.75" customHeight="1">
      <c r="A81" s="18"/>
      <c r="B81" s="18"/>
      <c r="C81" s="18"/>
      <c r="D81" s="18"/>
      <c r="E81" s="18"/>
      <c r="F81" s="403"/>
      <c r="G81" s="403"/>
      <c r="H81" s="403"/>
      <c r="I81" s="403"/>
      <c r="J81" s="403"/>
      <c r="K81" s="403"/>
      <c r="L81" s="404"/>
      <c r="M81" s="404"/>
      <c r="N81" s="404"/>
      <c r="O81" s="404"/>
      <c r="P81" s="404"/>
      <c r="Q81" s="404"/>
      <c r="R81" s="18"/>
      <c r="S81" s="18"/>
      <c r="T81" s="18"/>
      <c r="U81" s="18"/>
    </row>
    <row r="82" spans="1:21" s="143" customFormat="1" ht="24.75" customHeight="1">
      <c r="A82" s="144" t="s">
        <v>13</v>
      </c>
      <c r="B82" s="141" t="s">
        <v>538</v>
      </c>
      <c r="E82" s="141"/>
      <c r="F82" s="141"/>
      <c r="G82" s="141"/>
      <c r="H82" s="141"/>
      <c r="I82" s="141"/>
      <c r="J82" s="141"/>
      <c r="K82" s="141"/>
      <c r="L82" s="142"/>
      <c r="M82" s="142"/>
      <c r="N82" s="142"/>
      <c r="O82" s="142"/>
      <c r="P82" s="142"/>
      <c r="Q82" s="141"/>
      <c r="R82" s="141"/>
      <c r="S82" s="142"/>
      <c r="T82" s="141"/>
      <c r="U82" s="141"/>
    </row>
    <row r="83" spans="1:21" s="143" customFormat="1" ht="15" customHeight="1">
      <c r="A83" s="350" t="s">
        <v>347</v>
      </c>
      <c r="B83" s="144"/>
      <c r="C83" s="144"/>
      <c r="D83" s="144"/>
      <c r="E83" s="144"/>
      <c r="F83" s="141"/>
      <c r="G83" s="141"/>
      <c r="H83" s="141"/>
      <c r="I83" s="141"/>
      <c r="J83" s="141"/>
      <c r="K83" s="141"/>
      <c r="L83" s="142"/>
      <c r="M83" s="142"/>
      <c r="N83" s="142"/>
      <c r="O83" s="142"/>
      <c r="P83" s="142"/>
      <c r="Q83" s="141"/>
      <c r="R83" s="141"/>
      <c r="S83" s="142"/>
      <c r="T83" s="141"/>
      <c r="U83" s="405"/>
    </row>
    <row r="85" spans="1:17" ht="18.75">
      <c r="A85" s="440"/>
      <c r="B85" s="440"/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</row>
  </sheetData>
  <sheetProtection/>
  <mergeCells count="15">
    <mergeCell ref="A85:Q85"/>
    <mergeCell ref="I4:I5"/>
    <mergeCell ref="H4:H5"/>
    <mergeCell ref="G4:G5"/>
    <mergeCell ref="F4:F5"/>
    <mergeCell ref="L4:L5"/>
    <mergeCell ref="N4:N5"/>
    <mergeCell ref="P4:Q4"/>
    <mergeCell ref="K4:K5"/>
    <mergeCell ref="M4:M5"/>
    <mergeCell ref="J4:J5"/>
    <mergeCell ref="B30:E30"/>
    <mergeCell ref="B43:E43"/>
    <mergeCell ref="A3:E3"/>
    <mergeCell ref="A4:E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&amp;C&amp;"Gill Sans,Normal"&amp;24 &amp;R&amp;"Gill Sans,Normal"&amp;24 23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W97"/>
  <sheetViews>
    <sheetView showGridLines="0" view="pageBreakPreview" zoomScale="60" zoomScaleNormal="65" zoomScalePageLayoutView="0" workbookViewId="0" topLeftCell="A58">
      <selection activeCell="B74" sqref="B74"/>
    </sheetView>
  </sheetViews>
  <sheetFormatPr defaultColWidth="9.77734375" defaultRowHeight="15.75"/>
  <cols>
    <col min="1" max="1" width="2.77734375" style="26" customWidth="1"/>
    <col min="2" max="4" width="2.77734375" style="25" customWidth="1"/>
    <col min="5" max="5" width="35.77734375" style="25" customWidth="1"/>
    <col min="6" max="6" width="12.6640625" style="26" customWidth="1"/>
    <col min="7" max="9" width="12.6640625" style="43" customWidth="1"/>
    <col min="10" max="14" width="12.6640625" style="21" customWidth="1"/>
    <col min="15" max="15" width="1.88671875" style="21" customWidth="1"/>
    <col min="16" max="17" width="12.77734375" style="43" customWidth="1"/>
    <col min="18" max="18" width="6.6640625" style="25" customWidth="1"/>
    <col min="19" max="16384" width="9.77734375" style="25" customWidth="1"/>
  </cols>
  <sheetData>
    <row r="1" spans="1:18" ht="26.25">
      <c r="A1" s="244" t="s">
        <v>361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420" t="s">
        <v>367</v>
      </c>
      <c r="R1" s="420"/>
    </row>
    <row r="2" spans="1:18" ht="21" customHeight="1">
      <c r="A2" s="244" t="s">
        <v>146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5.25" customHeight="1">
      <c r="A3" s="15"/>
      <c r="B3" s="6"/>
      <c r="C3" s="6"/>
      <c r="D3" s="6"/>
      <c r="E3" s="6"/>
      <c r="F3" s="16"/>
      <c r="G3" s="17"/>
      <c r="H3" s="17"/>
      <c r="I3" s="17"/>
      <c r="J3" s="18"/>
      <c r="K3" s="18"/>
      <c r="L3" s="18"/>
      <c r="M3" s="18"/>
      <c r="N3" s="18"/>
      <c r="O3" s="18"/>
      <c r="P3" s="17"/>
      <c r="Q3" s="17"/>
      <c r="R3" s="6"/>
    </row>
    <row r="4" spans="1:18" ht="24.75" customHeight="1">
      <c r="A4" s="421" t="s">
        <v>79</v>
      </c>
      <c r="B4" s="421"/>
      <c r="C4" s="421"/>
      <c r="D4" s="421"/>
      <c r="E4" s="421"/>
      <c r="F4" s="415">
        <v>2000</v>
      </c>
      <c r="G4" s="415">
        <v>2001</v>
      </c>
      <c r="H4" s="415">
        <v>2002</v>
      </c>
      <c r="I4" s="415">
        <v>2003</v>
      </c>
      <c r="J4" s="415">
        <v>2004</v>
      </c>
      <c r="K4" s="415">
        <v>2005</v>
      </c>
      <c r="L4" s="415">
        <v>2006</v>
      </c>
      <c r="M4" s="415">
        <v>2007</v>
      </c>
      <c r="N4" s="415">
        <v>2008</v>
      </c>
      <c r="O4" s="296"/>
      <c r="P4" s="417" t="s">
        <v>145</v>
      </c>
      <c r="Q4" s="417"/>
      <c r="R4" s="417"/>
    </row>
    <row r="5" spans="1:18" ht="24.75" customHeight="1">
      <c r="A5" s="422"/>
      <c r="B5" s="422"/>
      <c r="C5" s="422"/>
      <c r="D5" s="422"/>
      <c r="E5" s="422"/>
      <c r="F5" s="423"/>
      <c r="G5" s="423"/>
      <c r="H5" s="423"/>
      <c r="I5" s="416"/>
      <c r="J5" s="416"/>
      <c r="K5" s="416"/>
      <c r="L5" s="416"/>
      <c r="M5" s="416"/>
      <c r="N5" s="416"/>
      <c r="O5" s="246"/>
      <c r="P5" s="310" t="s">
        <v>80</v>
      </c>
      <c r="Q5" s="310" t="s">
        <v>81</v>
      </c>
      <c r="R5" s="310" t="s">
        <v>27</v>
      </c>
    </row>
    <row r="6" spans="1:18" s="21" customFormat="1" ht="6" customHeight="1">
      <c r="A6" s="3"/>
      <c r="B6" s="18"/>
      <c r="C6" s="18"/>
      <c r="D6" s="18"/>
      <c r="E6" s="18"/>
      <c r="F6" s="3"/>
      <c r="G6" s="4"/>
      <c r="H6" s="4"/>
      <c r="I6" s="19"/>
      <c r="J6" s="19"/>
      <c r="K6" s="19"/>
      <c r="L6" s="19"/>
      <c r="M6" s="19"/>
      <c r="N6" s="19"/>
      <c r="O6" s="19"/>
      <c r="P6" s="4"/>
      <c r="Q6" s="4"/>
      <c r="R6" s="4"/>
    </row>
    <row r="7" spans="1:23" ht="48" customHeight="1">
      <c r="A7" s="239" t="s">
        <v>418</v>
      </c>
      <c r="B7" s="18"/>
      <c r="C7" s="18"/>
      <c r="D7" s="18"/>
      <c r="E7" s="18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58"/>
      <c r="S7" s="26"/>
      <c r="T7" s="26"/>
      <c r="W7" s="159"/>
    </row>
    <row r="8" spans="1:23" ht="16.5" customHeight="1">
      <c r="A8" s="3"/>
      <c r="B8" s="3" t="s">
        <v>419</v>
      </c>
      <c r="C8" s="3"/>
      <c r="D8" s="3"/>
      <c r="E8" s="3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78"/>
      <c r="S8" s="26"/>
      <c r="T8" s="26"/>
      <c r="W8" s="159"/>
    </row>
    <row r="9" spans="1:23" ht="7.5" customHeight="1">
      <c r="A9" s="3"/>
      <c r="B9" s="3"/>
      <c r="C9" s="3"/>
      <c r="D9" s="3"/>
      <c r="E9" s="3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78"/>
      <c r="S9" s="26"/>
      <c r="T9" s="26"/>
      <c r="W9" s="159"/>
    </row>
    <row r="10" spans="1:23" s="218" customFormat="1" ht="16.5" customHeight="1">
      <c r="A10" s="216"/>
      <c r="B10" s="216"/>
      <c r="C10" s="216" t="s">
        <v>420</v>
      </c>
      <c r="D10" s="216"/>
      <c r="E10" s="216"/>
      <c r="F10" s="213" t="s">
        <v>457</v>
      </c>
      <c r="G10" s="213">
        <v>242</v>
      </c>
      <c r="H10" s="213">
        <v>236</v>
      </c>
      <c r="I10" s="213">
        <v>254</v>
      </c>
      <c r="J10" s="213">
        <v>294</v>
      </c>
      <c r="K10" s="213">
        <v>276</v>
      </c>
      <c r="L10" s="213">
        <v>262</v>
      </c>
      <c r="M10" s="213">
        <v>305</v>
      </c>
      <c r="N10" s="213">
        <v>368</v>
      </c>
      <c r="O10" s="213"/>
      <c r="P10" s="213">
        <v>1609179</v>
      </c>
      <c r="Q10" s="213">
        <v>312</v>
      </c>
      <c r="R10" s="214">
        <f>Q10/P10*100</f>
        <v>0.019388769055524585</v>
      </c>
      <c r="S10" s="362"/>
      <c r="T10" s="302"/>
      <c r="W10" s="304"/>
    </row>
    <row r="11" spans="1:23" s="308" customFormat="1" ht="19.5" customHeight="1">
      <c r="A11" s="324"/>
      <c r="B11" s="324"/>
      <c r="C11" s="418" t="s">
        <v>421</v>
      </c>
      <c r="D11" s="418"/>
      <c r="E11" s="419"/>
      <c r="F11" s="307">
        <v>3032</v>
      </c>
      <c r="G11" s="307">
        <v>2341</v>
      </c>
      <c r="H11" s="307">
        <v>2309</v>
      </c>
      <c r="I11" s="307">
        <v>1036</v>
      </c>
      <c r="J11" s="307">
        <v>2803</v>
      </c>
      <c r="K11" s="307">
        <v>1182</v>
      </c>
      <c r="L11" s="307">
        <v>2276</v>
      </c>
      <c r="M11" s="307">
        <v>2682</v>
      </c>
      <c r="N11" s="307">
        <v>2197</v>
      </c>
      <c r="O11" s="307"/>
      <c r="P11" s="307">
        <v>16129</v>
      </c>
      <c r="Q11" s="307">
        <v>2124</v>
      </c>
      <c r="R11" s="320">
        <f>Q11/P11*100</f>
        <v>13.168826337652675</v>
      </c>
      <c r="S11" s="363"/>
      <c r="T11" s="326"/>
      <c r="W11" s="332"/>
    </row>
    <row r="12" spans="1:19" s="21" customFormat="1" ht="11.25" customHeight="1">
      <c r="A12" s="3"/>
      <c r="B12" s="18"/>
      <c r="C12" s="18"/>
      <c r="D12" s="18"/>
      <c r="E12" s="18"/>
      <c r="F12" s="3"/>
      <c r="G12" s="4"/>
      <c r="H12" s="4"/>
      <c r="I12" s="19"/>
      <c r="J12" s="19"/>
      <c r="K12" s="19"/>
      <c r="L12" s="4"/>
      <c r="M12" s="4"/>
      <c r="N12" s="4"/>
      <c r="O12" s="19"/>
      <c r="P12" s="4"/>
      <c r="Q12" s="4"/>
      <c r="R12" s="4"/>
      <c r="S12" s="364"/>
    </row>
    <row r="13" spans="1:23" s="218" customFormat="1" ht="16.5" customHeight="1">
      <c r="A13" s="216"/>
      <c r="B13" s="216" t="s">
        <v>422</v>
      </c>
      <c r="C13" s="216"/>
      <c r="D13" s="216"/>
      <c r="E13" s="216"/>
      <c r="F13" s="369" t="s">
        <v>458</v>
      </c>
      <c r="G13" s="369">
        <v>148299</v>
      </c>
      <c r="H13" s="369">
        <v>158475</v>
      </c>
      <c r="I13" s="369">
        <v>202314</v>
      </c>
      <c r="J13" s="369">
        <v>162273</v>
      </c>
      <c r="K13" s="369" t="s">
        <v>459</v>
      </c>
      <c r="L13" s="369" t="s">
        <v>460</v>
      </c>
      <c r="M13" s="369">
        <v>176961</v>
      </c>
      <c r="N13" s="369">
        <v>194637</v>
      </c>
      <c r="O13" s="369"/>
      <c r="P13" s="369" t="s">
        <v>65</v>
      </c>
      <c r="Q13" s="369" t="s">
        <v>461</v>
      </c>
      <c r="R13" s="214" t="s">
        <v>66</v>
      </c>
      <c r="S13" s="362"/>
      <c r="T13" s="302"/>
      <c r="W13" s="304"/>
    </row>
    <row r="14" spans="1:23" ht="6" customHeight="1">
      <c r="A14" s="3"/>
      <c r="B14" s="3"/>
      <c r="C14" s="3"/>
      <c r="D14" s="3"/>
      <c r="E14" s="3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78"/>
      <c r="S14" s="361"/>
      <c r="T14" s="26"/>
      <c r="W14" s="159"/>
    </row>
    <row r="15" spans="1:23" s="308" customFormat="1" ht="15.75">
      <c r="A15" s="324"/>
      <c r="B15" s="324" t="s">
        <v>423</v>
      </c>
      <c r="C15" s="324"/>
      <c r="D15" s="324"/>
      <c r="E15" s="324"/>
      <c r="F15" s="307">
        <v>41</v>
      </c>
      <c r="G15" s="307">
        <v>43</v>
      </c>
      <c r="H15" s="307">
        <v>46</v>
      </c>
      <c r="I15" s="307">
        <v>56</v>
      </c>
      <c r="J15" s="307">
        <v>58</v>
      </c>
      <c r="K15" s="307">
        <v>67</v>
      </c>
      <c r="L15" s="307">
        <v>69</v>
      </c>
      <c r="M15" s="307">
        <v>75</v>
      </c>
      <c r="N15" s="307">
        <v>77</v>
      </c>
      <c r="O15" s="307"/>
      <c r="P15" s="307" t="s">
        <v>65</v>
      </c>
      <c r="Q15" s="307">
        <v>81</v>
      </c>
      <c r="R15" s="320" t="s">
        <v>66</v>
      </c>
      <c r="S15" s="363"/>
      <c r="T15" s="326"/>
      <c r="W15" s="332"/>
    </row>
    <row r="16" spans="1:19" s="21" customFormat="1" ht="6" customHeight="1">
      <c r="A16" s="3"/>
      <c r="B16" s="18"/>
      <c r="C16" s="18"/>
      <c r="D16" s="18"/>
      <c r="E16" s="18"/>
      <c r="F16" s="3"/>
      <c r="G16" s="4"/>
      <c r="H16" s="4"/>
      <c r="I16" s="19"/>
      <c r="J16" s="19"/>
      <c r="K16" s="19"/>
      <c r="L16" s="4"/>
      <c r="M16" s="4"/>
      <c r="N16" s="4"/>
      <c r="O16" s="19"/>
      <c r="P16" s="4"/>
      <c r="Q16" s="4"/>
      <c r="R16" s="4"/>
      <c r="S16" s="364"/>
    </row>
    <row r="17" spans="1:23" s="218" customFormat="1" ht="16.5" customHeight="1">
      <c r="A17" s="216"/>
      <c r="B17" s="216" t="s">
        <v>424</v>
      </c>
      <c r="C17" s="216"/>
      <c r="D17" s="216"/>
      <c r="E17" s="216"/>
      <c r="F17" s="213">
        <v>511976</v>
      </c>
      <c r="G17" s="213">
        <v>594124</v>
      </c>
      <c r="H17" s="213">
        <v>646727</v>
      </c>
      <c r="I17" s="213">
        <v>745750</v>
      </c>
      <c r="J17" s="213">
        <v>928633</v>
      </c>
      <c r="K17" s="213">
        <v>1030844</v>
      </c>
      <c r="L17" s="213">
        <v>944543</v>
      </c>
      <c r="M17" s="213">
        <v>953630</v>
      </c>
      <c r="N17" s="213">
        <v>1058848</v>
      </c>
      <c r="O17" s="213"/>
      <c r="P17" s="213">
        <v>2722715</v>
      </c>
      <c r="Q17" s="213">
        <v>1125741</v>
      </c>
      <c r="R17" s="214">
        <f>Q17/P17*100</f>
        <v>41.34626650236988</v>
      </c>
      <c r="S17" s="362"/>
      <c r="T17" s="302"/>
      <c r="W17" s="304"/>
    </row>
    <row r="18" spans="1:23" ht="6" customHeight="1">
      <c r="A18" s="3"/>
      <c r="B18" s="3"/>
      <c r="C18" s="3"/>
      <c r="D18" s="3"/>
      <c r="E18" s="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63"/>
      <c r="S18" s="361"/>
      <c r="T18" s="26"/>
      <c r="W18" s="159"/>
    </row>
    <row r="19" spans="1:23" ht="16.5" customHeight="1">
      <c r="A19" s="3"/>
      <c r="B19" s="3" t="s">
        <v>425</v>
      </c>
      <c r="C19" s="3"/>
      <c r="D19" s="3"/>
      <c r="E19" s="3"/>
      <c r="F19" s="25"/>
      <c r="G19" s="25"/>
      <c r="H19" s="25"/>
      <c r="I19" s="25"/>
      <c r="J19" s="25"/>
      <c r="K19" s="25"/>
      <c r="L19" s="25"/>
      <c r="M19" s="25"/>
      <c r="N19" s="25"/>
      <c r="O19" s="25"/>
      <c r="Q19" s="25"/>
      <c r="S19" s="361"/>
      <c r="T19" s="26"/>
      <c r="W19" s="159"/>
    </row>
    <row r="20" spans="1:23" s="6" customFormat="1" ht="16.5" customHeight="1">
      <c r="A20" s="3"/>
      <c r="B20" s="3" t="s">
        <v>472</v>
      </c>
      <c r="C20" s="3"/>
      <c r="D20" s="3"/>
      <c r="E20" s="3"/>
      <c r="F20" s="38">
        <v>2721</v>
      </c>
      <c r="G20" s="38">
        <v>1588</v>
      </c>
      <c r="H20" s="38">
        <v>2302</v>
      </c>
      <c r="I20" s="38">
        <v>5494</v>
      </c>
      <c r="J20" s="38">
        <v>5741</v>
      </c>
      <c r="K20" s="38">
        <v>5278</v>
      </c>
      <c r="L20" s="38">
        <v>6096</v>
      </c>
      <c r="M20" s="38">
        <v>5102</v>
      </c>
      <c r="N20" s="38">
        <v>4748</v>
      </c>
      <c r="O20" s="38"/>
      <c r="P20" s="25">
        <v>32982</v>
      </c>
      <c r="Q20" s="38">
        <v>1416</v>
      </c>
      <c r="R20" s="163">
        <f>Q20/P20*100</f>
        <v>4.293250864107695</v>
      </c>
      <c r="S20" s="172"/>
      <c r="T20" s="16"/>
      <c r="W20" s="130"/>
    </row>
    <row r="21" spans="1:23" ht="6.75" customHeight="1">
      <c r="A21" s="3"/>
      <c r="B21" s="3"/>
      <c r="C21" s="3"/>
      <c r="D21" s="3"/>
      <c r="E21" s="3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163"/>
      <c r="S21" s="361"/>
      <c r="T21" s="26"/>
      <c r="W21" s="159"/>
    </row>
    <row r="22" spans="1:23" s="218" customFormat="1" ht="16.5" customHeight="1">
      <c r="A22" s="216"/>
      <c r="B22" s="216" t="s">
        <v>426</v>
      </c>
      <c r="C22" s="216"/>
      <c r="D22" s="216"/>
      <c r="E22" s="216"/>
      <c r="F22" s="213">
        <v>146387</v>
      </c>
      <c r="G22" s="213">
        <v>194032</v>
      </c>
      <c r="H22" s="213">
        <v>195912</v>
      </c>
      <c r="I22" s="213">
        <v>204143</v>
      </c>
      <c r="J22" s="213">
        <v>228248</v>
      </c>
      <c r="K22" s="213">
        <v>273812</v>
      </c>
      <c r="L22" s="213">
        <v>265815</v>
      </c>
      <c r="M22" s="213">
        <v>294685</v>
      </c>
      <c r="N22" s="213">
        <v>296875</v>
      </c>
      <c r="O22" s="213"/>
      <c r="P22" s="213">
        <v>1139021</v>
      </c>
      <c r="Q22" s="213">
        <v>194812</v>
      </c>
      <c r="R22" s="214">
        <f>Q22/P22*100</f>
        <v>17.1034599010905</v>
      </c>
      <c r="S22" s="362"/>
      <c r="T22" s="302"/>
      <c r="W22" s="304"/>
    </row>
    <row r="23" spans="1:23" s="6" customFormat="1" ht="48" customHeight="1">
      <c r="A23" s="239" t="s">
        <v>427</v>
      </c>
      <c r="B23" s="239"/>
      <c r="C23" s="239"/>
      <c r="D23" s="239"/>
      <c r="E23" s="23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158"/>
      <c r="S23" s="172"/>
      <c r="T23" s="16"/>
      <c r="W23" s="130"/>
    </row>
    <row r="24" spans="1:23" s="218" customFormat="1" ht="15.75">
      <c r="A24" s="212"/>
      <c r="B24" s="212" t="s">
        <v>428</v>
      </c>
      <c r="C24" s="216"/>
      <c r="D24" s="216"/>
      <c r="E24" s="212"/>
      <c r="F24" s="213">
        <v>3759194</v>
      </c>
      <c r="G24" s="213">
        <v>3821182</v>
      </c>
      <c r="H24" s="213">
        <v>4025799</v>
      </c>
      <c r="I24" s="213">
        <v>4040353</v>
      </c>
      <c r="J24" s="213">
        <v>4049191</v>
      </c>
      <c r="K24" s="213">
        <v>4317218</v>
      </c>
      <c r="L24" s="213">
        <v>4247619</v>
      </c>
      <c r="M24" s="213">
        <v>4305692</v>
      </c>
      <c r="N24" s="213">
        <v>4344444</v>
      </c>
      <c r="O24" s="213"/>
      <c r="P24" s="213">
        <v>37267103</v>
      </c>
      <c r="Q24" s="213">
        <v>4414927</v>
      </c>
      <c r="R24" s="214">
        <f>Q24/P24*100</f>
        <v>11.846713708870798</v>
      </c>
      <c r="S24" s="362"/>
      <c r="T24" s="302"/>
      <c r="W24" s="304"/>
    </row>
    <row r="25" spans="1:23" ht="12" customHeight="1">
      <c r="A25" s="29"/>
      <c r="B25" s="29"/>
      <c r="C25" s="3"/>
      <c r="D25" s="3"/>
      <c r="E25" s="29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163"/>
      <c r="S25" s="361"/>
      <c r="T25" s="26"/>
      <c r="W25" s="159"/>
    </row>
    <row r="26" spans="1:23" ht="16.5" customHeight="1">
      <c r="A26" s="3"/>
      <c r="B26" s="29"/>
      <c r="C26" s="29" t="s">
        <v>429</v>
      </c>
      <c r="D26" s="29"/>
      <c r="E26" s="29"/>
      <c r="F26" s="38">
        <v>312331</v>
      </c>
      <c r="G26" s="38">
        <v>317268</v>
      </c>
      <c r="H26" s="38">
        <v>324029</v>
      </c>
      <c r="I26" s="38">
        <v>355792</v>
      </c>
      <c r="J26" s="38">
        <v>387095</v>
      </c>
      <c r="K26" s="38">
        <v>505554</v>
      </c>
      <c r="L26" s="38">
        <v>557146</v>
      </c>
      <c r="M26" s="38">
        <v>570340</v>
      </c>
      <c r="N26" s="38">
        <v>566489</v>
      </c>
      <c r="O26" s="38"/>
      <c r="P26" s="38">
        <v>4634412</v>
      </c>
      <c r="Q26" s="38">
        <v>569809</v>
      </c>
      <c r="R26" s="163">
        <f aca="true" t="shared" si="0" ref="R26:R31">Q26/P26*100</f>
        <v>12.295173584049065</v>
      </c>
      <c r="S26" s="361"/>
      <c r="T26" s="26"/>
      <c r="W26" s="159"/>
    </row>
    <row r="27" spans="1:23" s="218" customFormat="1" ht="16.5" customHeight="1">
      <c r="A27" s="216"/>
      <c r="B27" s="212"/>
      <c r="C27" s="212" t="s">
        <v>430</v>
      </c>
      <c r="D27" s="212"/>
      <c r="E27" s="212"/>
      <c r="F27" s="213">
        <v>1869702</v>
      </c>
      <c r="G27" s="213">
        <v>1892485</v>
      </c>
      <c r="H27" s="213">
        <v>1911051</v>
      </c>
      <c r="I27" s="213">
        <v>1910498</v>
      </c>
      <c r="J27" s="213">
        <v>1900585</v>
      </c>
      <c r="K27" s="213">
        <v>1891320</v>
      </c>
      <c r="L27" s="213">
        <v>1885789</v>
      </c>
      <c r="M27" s="213">
        <v>1888457</v>
      </c>
      <c r="N27" s="213">
        <v>1894928</v>
      </c>
      <c r="O27" s="213"/>
      <c r="P27" s="213">
        <v>14815735</v>
      </c>
      <c r="Q27" s="213">
        <v>1914168</v>
      </c>
      <c r="R27" s="214">
        <f t="shared" si="0"/>
        <v>12.919831516964903</v>
      </c>
      <c r="S27" s="362"/>
      <c r="T27" s="302"/>
      <c r="W27" s="304"/>
    </row>
    <row r="28" spans="1:23" ht="16.5" customHeight="1">
      <c r="A28" s="3"/>
      <c r="B28" s="29"/>
      <c r="C28" s="29" t="s">
        <v>431</v>
      </c>
      <c r="D28" s="29"/>
      <c r="E28" s="29"/>
      <c r="F28" s="38">
        <v>669345</v>
      </c>
      <c r="G28" s="38">
        <v>688763</v>
      </c>
      <c r="H28" s="38">
        <v>706903</v>
      </c>
      <c r="I28" s="38">
        <v>732975</v>
      </c>
      <c r="J28" s="38">
        <v>755128</v>
      </c>
      <c r="K28" s="38">
        <v>779500</v>
      </c>
      <c r="L28" s="38">
        <v>793152</v>
      </c>
      <c r="M28" s="38">
        <v>803821</v>
      </c>
      <c r="N28" s="38">
        <v>806675</v>
      </c>
      <c r="O28" s="38"/>
      <c r="P28" s="38">
        <v>6153459</v>
      </c>
      <c r="Q28" s="38">
        <v>805512</v>
      </c>
      <c r="R28" s="163">
        <f t="shared" si="0"/>
        <v>13.090393549384174</v>
      </c>
      <c r="S28" s="361"/>
      <c r="T28" s="26"/>
      <c r="W28" s="159"/>
    </row>
    <row r="29" spans="1:23" s="218" customFormat="1" ht="16.5" customHeight="1">
      <c r="A29" s="216"/>
      <c r="B29" s="212"/>
      <c r="C29" s="212" t="s">
        <v>432</v>
      </c>
      <c r="D29" s="212"/>
      <c r="E29" s="212"/>
      <c r="F29" s="213">
        <v>276839</v>
      </c>
      <c r="G29" s="213">
        <v>286184</v>
      </c>
      <c r="H29" s="213">
        <v>300177</v>
      </c>
      <c r="I29" s="213">
        <v>329778</v>
      </c>
      <c r="J29" s="213">
        <v>345278</v>
      </c>
      <c r="K29" s="213">
        <v>358749</v>
      </c>
      <c r="L29" s="213">
        <v>377941</v>
      </c>
      <c r="M29" s="213">
        <v>391993</v>
      </c>
      <c r="N29" s="213">
        <v>407016</v>
      </c>
      <c r="O29" s="213"/>
      <c r="P29" s="213">
        <v>3923822</v>
      </c>
      <c r="Q29" s="213">
        <v>424180</v>
      </c>
      <c r="R29" s="214">
        <f t="shared" si="0"/>
        <v>10.810378248554597</v>
      </c>
      <c r="S29" s="362"/>
      <c r="T29" s="302"/>
      <c r="W29" s="304"/>
    </row>
    <row r="30" spans="1:23" ht="16.5" customHeight="1">
      <c r="A30" s="3"/>
      <c r="B30" s="29"/>
      <c r="C30" s="29" t="s">
        <v>433</v>
      </c>
      <c r="D30" s="29"/>
      <c r="E30" s="29"/>
      <c r="F30" s="38">
        <v>171882</v>
      </c>
      <c r="G30" s="38">
        <v>173010</v>
      </c>
      <c r="H30" s="38">
        <v>191665</v>
      </c>
      <c r="I30" s="38">
        <v>202227</v>
      </c>
      <c r="J30" s="38">
        <v>217977</v>
      </c>
      <c r="K30" s="38">
        <v>236025</v>
      </c>
      <c r="L30" s="38">
        <v>243968</v>
      </c>
      <c r="M30" s="38">
        <v>254765</v>
      </c>
      <c r="N30" s="38">
        <v>268734</v>
      </c>
      <c r="O30" s="38"/>
      <c r="P30" s="38">
        <v>2705190</v>
      </c>
      <c r="Q30" s="38">
        <v>271469</v>
      </c>
      <c r="R30" s="163">
        <f t="shared" si="0"/>
        <v>10.035117681197994</v>
      </c>
      <c r="S30" s="361"/>
      <c r="T30" s="26"/>
      <c r="W30" s="159"/>
    </row>
    <row r="31" spans="1:23" s="218" customFormat="1" ht="16.5" customHeight="1">
      <c r="A31" s="216"/>
      <c r="B31" s="216"/>
      <c r="C31" s="216" t="s">
        <v>434</v>
      </c>
      <c r="D31" s="216"/>
      <c r="E31" s="216"/>
      <c r="F31" s="213">
        <v>459095</v>
      </c>
      <c r="G31" s="213">
        <v>463472</v>
      </c>
      <c r="H31" s="213">
        <v>591974</v>
      </c>
      <c r="I31" s="213">
        <v>509083</v>
      </c>
      <c r="J31" s="213">
        <v>443128</v>
      </c>
      <c r="K31" s="213">
        <v>546070</v>
      </c>
      <c r="L31" s="213">
        <v>389623</v>
      </c>
      <c r="M31" s="213">
        <v>396316</v>
      </c>
      <c r="N31" s="213">
        <v>400602</v>
      </c>
      <c r="O31" s="213"/>
      <c r="P31" s="213">
        <v>5034485</v>
      </c>
      <c r="Q31" s="213">
        <v>429789</v>
      </c>
      <c r="R31" s="214">
        <f t="shared" si="0"/>
        <v>8.536900993845448</v>
      </c>
      <c r="S31" s="362"/>
      <c r="T31" s="302"/>
      <c r="W31" s="304"/>
    </row>
    <row r="32" spans="1:19" s="21" customFormat="1" ht="20.25" customHeight="1">
      <c r="A32" s="3"/>
      <c r="B32" s="18"/>
      <c r="C32" s="18"/>
      <c r="D32" s="18"/>
      <c r="E32" s="18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4"/>
      <c r="S32" s="364"/>
    </row>
    <row r="33" spans="1:19" s="21" customFormat="1" ht="15.75">
      <c r="A33" s="3"/>
      <c r="B33" s="3" t="s">
        <v>435</v>
      </c>
      <c r="C33" s="3"/>
      <c r="D33" s="3"/>
      <c r="E33" s="3"/>
      <c r="F33" s="200">
        <v>169986</v>
      </c>
      <c r="G33" s="208">
        <v>170518</v>
      </c>
      <c r="H33" s="208">
        <v>180855</v>
      </c>
      <c r="I33" s="208">
        <v>187248</v>
      </c>
      <c r="J33" s="208">
        <v>190703</v>
      </c>
      <c r="K33" s="208">
        <v>200873</v>
      </c>
      <c r="L33" s="201">
        <v>213351</v>
      </c>
      <c r="M33" s="201">
        <v>211104</v>
      </c>
      <c r="N33" s="201">
        <v>212606</v>
      </c>
      <c r="O33" s="209"/>
      <c r="P33" s="201">
        <v>1750305</v>
      </c>
      <c r="Q33" s="201">
        <v>218930</v>
      </c>
      <c r="R33" s="163">
        <f>Q33/P33*100</f>
        <v>12.508105730144175</v>
      </c>
      <c r="S33" s="364"/>
    </row>
    <row r="34" spans="1:19" s="21" customFormat="1" ht="12" customHeight="1">
      <c r="A34" s="3"/>
      <c r="B34" s="3"/>
      <c r="C34" s="3"/>
      <c r="D34" s="3"/>
      <c r="E34" s="3"/>
      <c r="F34" s="210"/>
      <c r="G34" s="210"/>
      <c r="H34" s="210"/>
      <c r="I34" s="210"/>
      <c r="J34" s="210"/>
      <c r="K34" s="208"/>
      <c r="L34" s="211"/>
      <c r="M34" s="211"/>
      <c r="N34" s="211"/>
      <c r="O34" s="209"/>
      <c r="P34" s="211"/>
      <c r="Q34" s="211"/>
      <c r="R34" s="163"/>
      <c r="S34" s="364"/>
    </row>
    <row r="35" spans="1:19" s="223" customFormat="1" ht="15.75">
      <c r="A35" s="216"/>
      <c r="B35" s="212"/>
      <c r="C35" s="212" t="s">
        <v>429</v>
      </c>
      <c r="D35" s="212"/>
      <c r="E35" s="216"/>
      <c r="F35" s="305">
        <v>12805</v>
      </c>
      <c r="G35" s="370">
        <v>13319</v>
      </c>
      <c r="H35" s="370">
        <v>13761</v>
      </c>
      <c r="I35" s="370">
        <v>14515</v>
      </c>
      <c r="J35" s="370">
        <v>15452</v>
      </c>
      <c r="K35" s="370">
        <v>21003</v>
      </c>
      <c r="L35" s="371">
        <v>23158</v>
      </c>
      <c r="M35" s="371">
        <v>23725</v>
      </c>
      <c r="N35" s="371">
        <v>23910</v>
      </c>
      <c r="O35" s="372"/>
      <c r="P35" s="371">
        <v>218206</v>
      </c>
      <c r="Q35" s="371">
        <v>24236</v>
      </c>
      <c r="R35" s="214">
        <f aca="true" t="shared" si="1" ref="R35:R40">Q35/P35*100</f>
        <v>11.106935647965683</v>
      </c>
      <c r="S35" s="365"/>
    </row>
    <row r="36" spans="1:19" s="21" customFormat="1" ht="19.5" customHeight="1">
      <c r="A36" s="3"/>
      <c r="B36" s="29"/>
      <c r="C36" s="29" t="s">
        <v>430</v>
      </c>
      <c r="D36" s="29"/>
      <c r="E36" s="3"/>
      <c r="F36" s="200">
        <v>62223</v>
      </c>
      <c r="G36" s="208">
        <v>63414</v>
      </c>
      <c r="H36" s="208">
        <v>64773</v>
      </c>
      <c r="I36" s="208">
        <v>65646</v>
      </c>
      <c r="J36" s="208">
        <v>66415</v>
      </c>
      <c r="K36" s="208">
        <v>66933</v>
      </c>
      <c r="L36" s="201">
        <v>67338</v>
      </c>
      <c r="M36" s="201">
        <v>67479</v>
      </c>
      <c r="N36" s="201">
        <v>67567</v>
      </c>
      <c r="O36" s="209"/>
      <c r="P36" s="201">
        <v>568752</v>
      </c>
      <c r="Q36" s="201">
        <v>67854</v>
      </c>
      <c r="R36" s="163">
        <f t="shared" si="1"/>
        <v>11.93033167355895</v>
      </c>
      <c r="S36" s="364"/>
    </row>
    <row r="37" spans="1:19" s="223" customFormat="1" ht="19.5" customHeight="1">
      <c r="A37" s="216"/>
      <c r="B37" s="212"/>
      <c r="C37" s="212" t="s">
        <v>431</v>
      </c>
      <c r="D37" s="212"/>
      <c r="E37" s="216"/>
      <c r="F37" s="305">
        <v>37238</v>
      </c>
      <c r="G37" s="370">
        <v>38189</v>
      </c>
      <c r="H37" s="370">
        <v>39179</v>
      </c>
      <c r="I37" s="370">
        <v>40100</v>
      </c>
      <c r="J37" s="370">
        <v>41170</v>
      </c>
      <c r="K37" s="370">
        <v>42168</v>
      </c>
      <c r="L37" s="371">
        <v>42902</v>
      </c>
      <c r="M37" s="371">
        <v>43487</v>
      </c>
      <c r="N37" s="371">
        <v>43653</v>
      </c>
      <c r="O37" s="372"/>
      <c r="P37" s="371">
        <v>369548</v>
      </c>
      <c r="Q37" s="371">
        <v>43962</v>
      </c>
      <c r="R37" s="214">
        <f t="shared" si="1"/>
        <v>11.896154220831935</v>
      </c>
      <c r="S37" s="365"/>
    </row>
    <row r="38" spans="1:19" s="21" customFormat="1" ht="19.5" customHeight="1">
      <c r="A38" s="3"/>
      <c r="B38" s="29"/>
      <c r="C38" s="29" t="s">
        <v>432</v>
      </c>
      <c r="D38" s="29"/>
      <c r="E38" s="3"/>
      <c r="F38" s="200">
        <v>22543</v>
      </c>
      <c r="G38" s="208">
        <v>23450</v>
      </c>
      <c r="H38" s="208">
        <v>25862</v>
      </c>
      <c r="I38" s="208">
        <v>27405</v>
      </c>
      <c r="J38" s="208">
        <v>28370</v>
      </c>
      <c r="K38" s="208">
        <v>29183</v>
      </c>
      <c r="L38" s="201">
        <v>31008</v>
      </c>
      <c r="M38" s="201">
        <v>32650</v>
      </c>
      <c r="N38" s="201">
        <v>33382</v>
      </c>
      <c r="O38" s="209"/>
      <c r="P38" s="201">
        <v>272817</v>
      </c>
      <c r="Q38" s="201">
        <v>34192</v>
      </c>
      <c r="R38" s="163">
        <f t="shared" si="1"/>
        <v>12.532943328311653</v>
      </c>
      <c r="S38" s="364"/>
    </row>
    <row r="39" spans="1:19" s="223" customFormat="1" ht="19.5" customHeight="1">
      <c r="A39" s="216"/>
      <c r="B39" s="212"/>
      <c r="C39" s="212" t="s">
        <v>433</v>
      </c>
      <c r="D39" s="212"/>
      <c r="E39" s="216"/>
      <c r="F39" s="305">
        <v>19349</v>
      </c>
      <c r="G39" s="370">
        <v>19324</v>
      </c>
      <c r="H39" s="370">
        <v>21486</v>
      </c>
      <c r="I39" s="370">
        <v>23002</v>
      </c>
      <c r="J39" s="370">
        <v>23762</v>
      </c>
      <c r="K39" s="370">
        <v>25885</v>
      </c>
      <c r="L39" s="371">
        <v>27031</v>
      </c>
      <c r="M39" s="371">
        <v>26965</v>
      </c>
      <c r="N39" s="371">
        <v>27884</v>
      </c>
      <c r="O39" s="372"/>
      <c r="P39" s="371">
        <v>283818</v>
      </c>
      <c r="Q39" s="371">
        <v>29014</v>
      </c>
      <c r="R39" s="214">
        <f t="shared" si="1"/>
        <v>10.22274838100473</v>
      </c>
      <c r="S39" s="365"/>
    </row>
    <row r="40" spans="1:19" s="21" customFormat="1" ht="19.5" customHeight="1">
      <c r="A40" s="3"/>
      <c r="B40" s="3"/>
      <c r="C40" s="3" t="s">
        <v>96</v>
      </c>
      <c r="D40" s="3"/>
      <c r="F40" s="200">
        <v>15828</v>
      </c>
      <c r="G40" s="208">
        <v>12822</v>
      </c>
      <c r="H40" s="208">
        <v>15794</v>
      </c>
      <c r="I40" s="208">
        <v>16580</v>
      </c>
      <c r="J40" s="208">
        <v>15534</v>
      </c>
      <c r="K40" s="208">
        <v>15701</v>
      </c>
      <c r="L40" s="201">
        <v>21914</v>
      </c>
      <c r="M40" s="201">
        <v>16798</v>
      </c>
      <c r="N40" s="201">
        <v>16210</v>
      </c>
      <c r="O40" s="209"/>
      <c r="P40" s="201">
        <v>37164</v>
      </c>
      <c r="Q40" s="201">
        <v>19672</v>
      </c>
      <c r="R40" s="163">
        <f t="shared" si="1"/>
        <v>52.932945861586475</v>
      </c>
      <c r="S40" s="364"/>
    </row>
    <row r="41" spans="1:19" s="21" customFormat="1" ht="20.25" customHeight="1">
      <c r="A41" s="3"/>
      <c r="B41" s="18"/>
      <c r="C41" s="18"/>
      <c r="D41" s="18"/>
      <c r="E41" s="18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4"/>
      <c r="S41" s="364"/>
    </row>
    <row r="42" spans="1:19" s="218" customFormat="1" ht="16.5" customHeight="1">
      <c r="A42" s="216"/>
      <c r="B42" s="216" t="s">
        <v>436</v>
      </c>
      <c r="C42" s="216"/>
      <c r="D42" s="216"/>
      <c r="E42" s="216"/>
      <c r="F42" s="213">
        <v>18117</v>
      </c>
      <c r="G42" s="213">
        <v>18664</v>
      </c>
      <c r="H42" s="213">
        <v>19041</v>
      </c>
      <c r="I42" s="213">
        <v>19538</v>
      </c>
      <c r="J42" s="213">
        <v>19875</v>
      </c>
      <c r="K42" s="213">
        <v>22411</v>
      </c>
      <c r="L42" s="213">
        <v>23155</v>
      </c>
      <c r="M42" s="213">
        <v>23396</v>
      </c>
      <c r="N42" s="213">
        <v>23367</v>
      </c>
      <c r="O42" s="213"/>
      <c r="P42" s="213">
        <v>246341</v>
      </c>
      <c r="Q42" s="213">
        <v>23749</v>
      </c>
      <c r="R42" s="214">
        <f>Q42/P42*100</f>
        <v>9.640701304289582</v>
      </c>
      <c r="S42" s="366"/>
    </row>
    <row r="43" spans="1:19" ht="11.25" customHeight="1">
      <c r="A43" s="3"/>
      <c r="B43" s="3"/>
      <c r="C43" s="3"/>
      <c r="D43" s="3"/>
      <c r="E43" s="3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163"/>
      <c r="S43" s="367"/>
    </row>
    <row r="44" spans="1:19" ht="16.5" customHeight="1">
      <c r="A44" s="3"/>
      <c r="B44" s="29"/>
      <c r="C44" s="29" t="s">
        <v>429</v>
      </c>
      <c r="D44" s="29"/>
      <c r="E44" s="29"/>
      <c r="F44" s="38">
        <v>5119</v>
      </c>
      <c r="G44" s="38">
        <v>5294</v>
      </c>
      <c r="H44" s="38">
        <v>5261</v>
      </c>
      <c r="I44" s="38">
        <v>5381</v>
      </c>
      <c r="J44" s="38">
        <v>5634</v>
      </c>
      <c r="K44" s="38">
        <v>7974</v>
      </c>
      <c r="L44" s="38">
        <v>8269</v>
      </c>
      <c r="M44" s="38">
        <v>8365</v>
      </c>
      <c r="N44" s="38">
        <v>8331</v>
      </c>
      <c r="O44" s="38"/>
      <c r="P44" s="38">
        <v>89395</v>
      </c>
      <c r="Q44" s="38">
        <v>8290</v>
      </c>
      <c r="R44" s="163">
        <f aca="true" t="shared" si="2" ref="R44:R49">Q44/P44*100</f>
        <v>9.273449298059177</v>
      </c>
      <c r="S44" s="367"/>
    </row>
    <row r="45" spans="1:19" s="223" customFormat="1" ht="19.5" customHeight="1">
      <c r="A45" s="216"/>
      <c r="B45" s="212"/>
      <c r="C45" s="212" t="s">
        <v>430</v>
      </c>
      <c r="D45" s="212"/>
      <c r="E45" s="212"/>
      <c r="F45" s="213">
        <v>7053</v>
      </c>
      <c r="G45" s="213">
        <v>7168</v>
      </c>
      <c r="H45" s="213">
        <v>7245</v>
      </c>
      <c r="I45" s="213">
        <v>7327</v>
      </c>
      <c r="J45" s="213">
        <v>7424</v>
      </c>
      <c r="K45" s="213">
        <v>7506</v>
      </c>
      <c r="L45" s="213">
        <v>7579</v>
      </c>
      <c r="M45" s="213">
        <v>7615</v>
      </c>
      <c r="N45" s="213">
        <v>7659</v>
      </c>
      <c r="O45" s="213"/>
      <c r="P45" s="213">
        <v>98575</v>
      </c>
      <c r="Q45" s="213">
        <v>7689</v>
      </c>
      <c r="R45" s="214">
        <f t="shared" si="2"/>
        <v>7.800152168399696</v>
      </c>
      <c r="S45" s="365"/>
    </row>
    <row r="46" spans="1:19" ht="20.25" customHeight="1">
      <c r="A46" s="3"/>
      <c r="B46" s="29"/>
      <c r="C46" s="29" t="s">
        <v>431</v>
      </c>
      <c r="D46" s="29"/>
      <c r="E46" s="29"/>
      <c r="F46" s="38">
        <v>2841</v>
      </c>
      <c r="G46" s="38">
        <v>2950</v>
      </c>
      <c r="H46" s="38">
        <v>3036</v>
      </c>
      <c r="I46" s="38">
        <v>3123</v>
      </c>
      <c r="J46" s="38">
        <v>3215</v>
      </c>
      <c r="K46" s="38">
        <v>3290</v>
      </c>
      <c r="L46" s="38">
        <v>3349</v>
      </c>
      <c r="M46" s="38">
        <v>3386</v>
      </c>
      <c r="N46" s="38">
        <v>3423</v>
      </c>
      <c r="O46" s="38"/>
      <c r="P46" s="38">
        <v>34380</v>
      </c>
      <c r="Q46" s="38">
        <v>3549</v>
      </c>
      <c r="R46" s="163">
        <f t="shared" si="2"/>
        <v>10.322862129144852</v>
      </c>
      <c r="S46" s="367"/>
    </row>
    <row r="47" spans="1:19" s="218" customFormat="1" ht="19.5" customHeight="1">
      <c r="A47" s="216"/>
      <c r="B47" s="212"/>
      <c r="C47" s="212" t="s">
        <v>432</v>
      </c>
      <c r="D47" s="212"/>
      <c r="E47" s="212"/>
      <c r="F47" s="213">
        <v>891</v>
      </c>
      <c r="G47" s="213">
        <v>874</v>
      </c>
      <c r="H47" s="213">
        <v>1001</v>
      </c>
      <c r="I47" s="213">
        <v>1070</v>
      </c>
      <c r="J47" s="213">
        <v>1088</v>
      </c>
      <c r="K47" s="213">
        <v>1129</v>
      </c>
      <c r="L47" s="213">
        <v>1222</v>
      </c>
      <c r="M47" s="213">
        <v>1275</v>
      </c>
      <c r="N47" s="213">
        <v>1303</v>
      </c>
      <c r="O47" s="213"/>
      <c r="P47" s="213">
        <v>14103</v>
      </c>
      <c r="Q47" s="213">
        <v>1361</v>
      </c>
      <c r="R47" s="214">
        <f t="shared" si="2"/>
        <v>9.65042898674041</v>
      </c>
      <c r="S47" s="366"/>
    </row>
    <row r="48" spans="1:19" ht="19.5" customHeight="1">
      <c r="A48" s="3"/>
      <c r="B48" s="29"/>
      <c r="C48" s="29" t="s">
        <v>433</v>
      </c>
      <c r="D48" s="29"/>
      <c r="E48" s="29"/>
      <c r="F48" s="38">
        <v>264</v>
      </c>
      <c r="G48" s="38">
        <v>266</v>
      </c>
      <c r="H48" s="38">
        <v>281</v>
      </c>
      <c r="I48" s="38">
        <v>306</v>
      </c>
      <c r="J48" s="38">
        <v>342</v>
      </c>
      <c r="K48" s="38">
        <v>363</v>
      </c>
      <c r="L48" s="38">
        <v>364</v>
      </c>
      <c r="M48" s="38">
        <v>371</v>
      </c>
      <c r="N48" s="38">
        <v>381</v>
      </c>
      <c r="O48" s="38"/>
      <c r="P48" s="38">
        <v>4228</v>
      </c>
      <c r="Q48" s="38">
        <v>400</v>
      </c>
      <c r="R48" s="163">
        <f t="shared" si="2"/>
        <v>9.46073793755913</v>
      </c>
      <c r="S48" s="367"/>
    </row>
    <row r="49" spans="1:19" s="218" customFormat="1" ht="20.25" customHeight="1">
      <c r="A49" s="216"/>
      <c r="B49" s="212"/>
      <c r="C49" s="212" t="s">
        <v>437</v>
      </c>
      <c r="D49" s="212"/>
      <c r="E49" s="212"/>
      <c r="F49" s="213">
        <v>1949</v>
      </c>
      <c r="G49" s="213">
        <v>2112</v>
      </c>
      <c r="H49" s="213">
        <v>2217</v>
      </c>
      <c r="I49" s="213">
        <v>2331</v>
      </c>
      <c r="J49" s="213">
        <v>2172</v>
      </c>
      <c r="K49" s="213">
        <v>2149</v>
      </c>
      <c r="L49" s="213">
        <v>2372</v>
      </c>
      <c r="M49" s="213">
        <v>2384</v>
      </c>
      <c r="N49" s="213">
        <v>2270</v>
      </c>
      <c r="O49" s="213"/>
      <c r="P49" s="213">
        <v>5660</v>
      </c>
      <c r="Q49" s="213">
        <v>2460</v>
      </c>
      <c r="R49" s="214">
        <f t="shared" si="2"/>
        <v>43.46289752650176</v>
      </c>
      <c r="S49" s="366"/>
    </row>
    <row r="50" spans="1:19" ht="48" customHeight="1">
      <c r="A50" s="245" t="s">
        <v>438</v>
      </c>
      <c r="B50" s="29"/>
      <c r="C50" s="18"/>
      <c r="D50" s="18"/>
      <c r="E50" s="108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158"/>
      <c r="S50" s="367"/>
    </row>
    <row r="51" spans="1:19" s="218" customFormat="1" ht="16.5" customHeight="1">
      <c r="A51" s="212"/>
      <c r="B51" s="212" t="s">
        <v>439</v>
      </c>
      <c r="C51" s="216"/>
      <c r="D51" s="216"/>
      <c r="E51" s="212"/>
      <c r="F51" s="213" t="s">
        <v>65</v>
      </c>
      <c r="G51" s="213">
        <v>2</v>
      </c>
      <c r="H51" s="373">
        <v>2</v>
      </c>
      <c r="I51" s="213">
        <v>2</v>
      </c>
      <c r="J51" s="213">
        <v>2</v>
      </c>
      <c r="K51" s="213">
        <v>2</v>
      </c>
      <c r="L51" s="213">
        <v>2</v>
      </c>
      <c r="M51" s="213">
        <v>2</v>
      </c>
      <c r="N51" s="213">
        <v>2</v>
      </c>
      <c r="O51" s="213"/>
      <c r="P51" s="213">
        <v>1697</v>
      </c>
      <c r="Q51" s="213">
        <v>2</v>
      </c>
      <c r="R51" s="214">
        <f>Q51/P51*100</f>
        <v>0.11785503830288745</v>
      </c>
      <c r="S51" s="366"/>
    </row>
    <row r="52" spans="1:19" ht="6" customHeight="1">
      <c r="A52" s="29"/>
      <c r="B52" s="29"/>
      <c r="C52" s="3"/>
      <c r="D52" s="3"/>
      <c r="E52" s="29"/>
      <c r="F52" s="38"/>
      <c r="G52" s="38"/>
      <c r="H52" s="23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67"/>
    </row>
    <row r="53" spans="1:19" s="6" customFormat="1" ht="19.5" customHeight="1">
      <c r="A53" s="29"/>
      <c r="B53" s="29" t="s">
        <v>440</v>
      </c>
      <c r="C53" s="3"/>
      <c r="D53" s="3"/>
      <c r="E53" s="29"/>
      <c r="F53" s="38" t="s">
        <v>65</v>
      </c>
      <c r="G53" s="38">
        <v>15</v>
      </c>
      <c r="H53" s="23">
        <v>15</v>
      </c>
      <c r="I53" s="38">
        <v>18</v>
      </c>
      <c r="J53" s="38">
        <v>18</v>
      </c>
      <c r="K53" s="38">
        <v>18</v>
      </c>
      <c r="L53" s="38">
        <v>18</v>
      </c>
      <c r="M53" s="38">
        <v>18</v>
      </c>
      <c r="N53" s="38">
        <v>18</v>
      </c>
      <c r="O53" s="38"/>
      <c r="P53" s="38" t="s">
        <v>66</v>
      </c>
      <c r="Q53" s="38">
        <v>18</v>
      </c>
      <c r="R53" s="163" t="s">
        <v>66</v>
      </c>
      <c r="S53" s="173"/>
    </row>
    <row r="54" spans="1:19" ht="5.25" customHeight="1">
      <c r="A54" s="29"/>
      <c r="B54" s="29"/>
      <c r="C54" s="3"/>
      <c r="D54" s="3"/>
      <c r="E54" s="29"/>
      <c r="F54" s="38"/>
      <c r="G54" s="38"/>
      <c r="H54" s="23"/>
      <c r="I54" s="38"/>
      <c r="J54" s="38"/>
      <c r="K54" s="38"/>
      <c r="L54" s="38"/>
      <c r="M54" s="38"/>
      <c r="N54" s="38"/>
      <c r="O54" s="38"/>
      <c r="P54" s="38"/>
      <c r="Q54" s="38"/>
      <c r="R54" s="32"/>
      <c r="S54" s="367"/>
    </row>
    <row r="55" spans="1:19" s="218" customFormat="1" ht="17.25" customHeight="1">
      <c r="A55" s="212"/>
      <c r="B55" s="212" t="s">
        <v>441</v>
      </c>
      <c r="C55" s="216"/>
      <c r="D55" s="216"/>
      <c r="E55" s="212"/>
      <c r="F55" s="213">
        <v>106</v>
      </c>
      <c r="G55" s="213">
        <v>93</v>
      </c>
      <c r="H55" s="213">
        <v>95</v>
      </c>
      <c r="I55" s="213">
        <v>86</v>
      </c>
      <c r="J55" s="213">
        <v>86</v>
      </c>
      <c r="K55" s="213">
        <v>93</v>
      </c>
      <c r="L55" s="213">
        <v>99</v>
      </c>
      <c r="M55" s="213">
        <v>100</v>
      </c>
      <c r="N55" s="213">
        <v>100</v>
      </c>
      <c r="O55" s="213"/>
      <c r="P55" s="213" t="s">
        <v>66</v>
      </c>
      <c r="Q55" s="213">
        <v>100</v>
      </c>
      <c r="R55" s="214" t="s">
        <v>66</v>
      </c>
      <c r="S55" s="366"/>
    </row>
    <row r="56" spans="1:19" ht="6" customHeight="1">
      <c r="A56" s="29"/>
      <c r="B56" s="29"/>
      <c r="C56" s="3"/>
      <c r="D56" s="3"/>
      <c r="E56" s="2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78"/>
      <c r="S56" s="367"/>
    </row>
    <row r="57" spans="1:19" s="6" customFormat="1" ht="16.5" customHeight="1">
      <c r="A57" s="29"/>
      <c r="B57" s="29" t="s">
        <v>442</v>
      </c>
      <c r="C57" s="3"/>
      <c r="D57" s="3"/>
      <c r="E57" s="29"/>
      <c r="F57" s="38">
        <v>570</v>
      </c>
      <c r="G57" s="38">
        <v>584</v>
      </c>
      <c r="H57" s="38">
        <v>589</v>
      </c>
      <c r="I57" s="38">
        <v>621</v>
      </c>
      <c r="J57" s="38">
        <v>644</v>
      </c>
      <c r="K57" s="38">
        <v>637</v>
      </c>
      <c r="L57" s="38">
        <v>662</v>
      </c>
      <c r="M57" s="38">
        <v>662</v>
      </c>
      <c r="N57" s="38">
        <v>665</v>
      </c>
      <c r="O57" s="38"/>
      <c r="P57" s="38">
        <v>7298</v>
      </c>
      <c r="Q57" s="38">
        <v>665</v>
      </c>
      <c r="R57" s="163">
        <f>Q57/P57*100</f>
        <v>9.112085502877502</v>
      </c>
      <c r="S57" s="173"/>
    </row>
    <row r="58" spans="1:19" ht="6" customHeight="1">
      <c r="A58" s="29"/>
      <c r="B58" s="29"/>
      <c r="C58" s="3"/>
      <c r="D58" s="3"/>
      <c r="E58" s="29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63"/>
      <c r="S58" s="367"/>
    </row>
    <row r="59" spans="1:19" s="218" customFormat="1" ht="16.5" customHeight="1">
      <c r="A59" s="212"/>
      <c r="B59" s="212" t="s">
        <v>443</v>
      </c>
      <c r="C59" s="216"/>
      <c r="D59" s="216"/>
      <c r="E59" s="212"/>
      <c r="F59" s="213">
        <v>27</v>
      </c>
      <c r="G59" s="213">
        <v>27</v>
      </c>
      <c r="H59" s="213">
        <v>26</v>
      </c>
      <c r="I59" s="213">
        <v>27</v>
      </c>
      <c r="J59" s="213">
        <v>27</v>
      </c>
      <c r="K59" s="213">
        <v>27</v>
      </c>
      <c r="L59" s="213">
        <v>27</v>
      </c>
      <c r="M59" s="213">
        <v>27</v>
      </c>
      <c r="N59" s="213">
        <v>27</v>
      </c>
      <c r="O59" s="213"/>
      <c r="P59" s="213">
        <v>1198</v>
      </c>
      <c r="Q59" s="213">
        <v>27</v>
      </c>
      <c r="R59" s="214">
        <f>Q59/P59*100</f>
        <v>2.2537562604340566</v>
      </c>
      <c r="S59" s="366"/>
    </row>
    <row r="60" spans="1:19" s="6" customFormat="1" ht="48" customHeight="1">
      <c r="A60" s="245" t="s">
        <v>444</v>
      </c>
      <c r="B60" s="29"/>
      <c r="C60" s="18"/>
      <c r="D60" s="18"/>
      <c r="E60" s="108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158"/>
      <c r="S60" s="173"/>
    </row>
    <row r="61" spans="1:19" s="6" customFormat="1" ht="16.5" customHeight="1">
      <c r="A61" s="29"/>
      <c r="B61" s="29" t="s">
        <v>445</v>
      </c>
      <c r="C61" s="3"/>
      <c r="D61" s="3"/>
      <c r="E61" s="29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78"/>
      <c r="S61" s="173"/>
    </row>
    <row r="62" spans="1:19" s="218" customFormat="1" ht="16.5" customHeight="1">
      <c r="A62" s="212"/>
      <c r="B62" s="212" t="s">
        <v>496</v>
      </c>
      <c r="C62" s="216"/>
      <c r="D62" s="216"/>
      <c r="E62" s="212"/>
      <c r="F62" s="374">
        <v>190220</v>
      </c>
      <c r="G62" s="374">
        <v>209480</v>
      </c>
      <c r="H62" s="374">
        <v>218666</v>
      </c>
      <c r="I62" s="374">
        <v>218326</v>
      </c>
      <c r="J62" s="374">
        <v>221431</v>
      </c>
      <c r="K62" s="374">
        <v>234274</v>
      </c>
      <c r="L62" s="374">
        <v>234934</v>
      </c>
      <c r="M62" s="213">
        <v>246808</v>
      </c>
      <c r="N62" s="213">
        <v>256963</v>
      </c>
      <c r="O62" s="374"/>
      <c r="P62" s="213">
        <v>1665792</v>
      </c>
      <c r="Q62" s="213">
        <v>269991</v>
      </c>
      <c r="R62" s="214">
        <f>Q62/P62*100</f>
        <v>16.207965940525586</v>
      </c>
      <c r="S62" s="366"/>
    </row>
    <row r="63" spans="1:19" ht="7.5" customHeight="1">
      <c r="A63" s="29"/>
      <c r="B63" s="29"/>
      <c r="C63" s="3"/>
      <c r="D63" s="3"/>
      <c r="E63" s="29"/>
      <c r="F63" s="57"/>
      <c r="G63" s="57"/>
      <c r="H63" s="57"/>
      <c r="I63" s="57"/>
      <c r="J63" s="57"/>
      <c r="K63" s="57"/>
      <c r="L63" s="57"/>
      <c r="M63" s="38"/>
      <c r="N63" s="38"/>
      <c r="O63" s="57"/>
      <c r="P63" s="38"/>
      <c r="Q63" s="38"/>
      <c r="R63" s="163"/>
      <c r="S63" s="367"/>
    </row>
    <row r="64" spans="1:19" s="6" customFormat="1" ht="16.5" customHeight="1">
      <c r="A64" s="3"/>
      <c r="B64" s="3"/>
      <c r="C64" s="3" t="s">
        <v>446</v>
      </c>
      <c r="D64" s="3"/>
      <c r="E64" s="29"/>
      <c r="F64" s="38">
        <v>71227</v>
      </c>
      <c r="G64" s="38">
        <v>81209</v>
      </c>
      <c r="H64" s="38">
        <v>82934</v>
      </c>
      <c r="I64" s="38">
        <v>80183</v>
      </c>
      <c r="J64" s="38">
        <v>73809</v>
      </c>
      <c r="K64" s="38">
        <v>77347</v>
      </c>
      <c r="L64" s="38">
        <v>78896</v>
      </c>
      <c r="M64" s="38">
        <v>83456</v>
      </c>
      <c r="N64" s="38">
        <v>95181</v>
      </c>
      <c r="O64" s="38"/>
      <c r="P64" s="38">
        <v>680566</v>
      </c>
      <c r="Q64" s="38">
        <v>107364</v>
      </c>
      <c r="R64" s="163">
        <f>Q64/P64*100</f>
        <v>15.775692585289303</v>
      </c>
      <c r="S64" s="173"/>
    </row>
    <row r="65" spans="1:19" s="218" customFormat="1" ht="19.5" customHeight="1">
      <c r="A65" s="216"/>
      <c r="B65" s="216"/>
      <c r="C65" s="216" t="s">
        <v>447</v>
      </c>
      <c r="D65" s="216"/>
      <c r="E65" s="212"/>
      <c r="F65" s="213">
        <v>6000</v>
      </c>
      <c r="G65" s="213">
        <v>6044</v>
      </c>
      <c r="H65" s="213">
        <v>6041</v>
      </c>
      <c r="I65" s="213">
        <v>6000</v>
      </c>
      <c r="J65" s="213">
        <v>5815</v>
      </c>
      <c r="K65" s="213">
        <v>5115</v>
      </c>
      <c r="L65" s="213">
        <v>2384</v>
      </c>
      <c r="M65" s="213">
        <v>2514</v>
      </c>
      <c r="N65" s="213">
        <v>2762</v>
      </c>
      <c r="O65" s="213"/>
      <c r="P65" s="213">
        <v>31545</v>
      </c>
      <c r="Q65" s="213">
        <v>2842</v>
      </c>
      <c r="R65" s="214">
        <f>Q65/P65*100</f>
        <v>9.009351719765414</v>
      </c>
      <c r="S65" s="366"/>
    </row>
    <row r="66" spans="1:19" s="6" customFormat="1" ht="19.5" customHeight="1">
      <c r="A66" s="3"/>
      <c r="B66" s="3"/>
      <c r="C66" s="3" t="s">
        <v>448</v>
      </c>
      <c r="D66" s="3"/>
      <c r="E66" s="29"/>
      <c r="F66" s="38">
        <v>40343</v>
      </c>
      <c r="G66" s="38">
        <v>42350</v>
      </c>
      <c r="H66" s="38">
        <v>43306</v>
      </c>
      <c r="I66" s="38">
        <v>44945</v>
      </c>
      <c r="J66" s="38">
        <v>47204</v>
      </c>
      <c r="K66" s="38">
        <v>50650</v>
      </c>
      <c r="L66" s="38">
        <v>53248</v>
      </c>
      <c r="M66" s="38">
        <v>58489</v>
      </c>
      <c r="N66" s="38">
        <v>53505</v>
      </c>
      <c r="O66" s="38"/>
      <c r="P66" s="38">
        <v>244623</v>
      </c>
      <c r="Q66" s="38">
        <v>50206</v>
      </c>
      <c r="R66" s="163">
        <f>Q66/P66*100</f>
        <v>20.523826459490728</v>
      </c>
      <c r="S66" s="173"/>
    </row>
    <row r="67" spans="1:19" s="218" customFormat="1" ht="19.5" customHeight="1">
      <c r="A67" s="216"/>
      <c r="B67" s="216"/>
      <c r="C67" s="216" t="s">
        <v>449</v>
      </c>
      <c r="D67" s="216"/>
      <c r="E67" s="212"/>
      <c r="F67" s="213">
        <v>11533</v>
      </c>
      <c r="G67" s="213">
        <v>13087</v>
      </c>
      <c r="H67" s="213">
        <v>14448</v>
      </c>
      <c r="I67" s="213">
        <v>15223</v>
      </c>
      <c r="J67" s="213">
        <v>15521</v>
      </c>
      <c r="K67" s="213">
        <v>16185</v>
      </c>
      <c r="L67" s="213">
        <v>18117</v>
      </c>
      <c r="M67" s="213">
        <v>19371</v>
      </c>
      <c r="N67" s="213">
        <v>18930</v>
      </c>
      <c r="O67" s="213"/>
      <c r="P67" s="213">
        <v>149986</v>
      </c>
      <c r="Q67" s="213">
        <v>18063</v>
      </c>
      <c r="R67" s="214">
        <f>Q67/P67*100</f>
        <v>12.043124024908991</v>
      </c>
      <c r="S67" s="366"/>
    </row>
    <row r="68" spans="1:19" s="6" customFormat="1" ht="19.5" customHeight="1">
      <c r="A68" s="3"/>
      <c r="B68" s="3"/>
      <c r="C68" s="3" t="s">
        <v>450</v>
      </c>
      <c r="D68" s="3"/>
      <c r="E68" s="3"/>
      <c r="F68" s="38">
        <v>61117</v>
      </c>
      <c r="G68" s="38">
        <v>66790</v>
      </c>
      <c r="H68" s="38">
        <v>71937</v>
      </c>
      <c r="I68" s="38">
        <v>71975</v>
      </c>
      <c r="J68" s="38">
        <v>79082</v>
      </c>
      <c r="K68" s="38">
        <v>84977</v>
      </c>
      <c r="L68" s="38">
        <v>82289</v>
      </c>
      <c r="M68" s="38">
        <v>82978</v>
      </c>
      <c r="N68" s="38">
        <v>86585</v>
      </c>
      <c r="O68" s="38"/>
      <c r="P68" s="38">
        <v>559072</v>
      </c>
      <c r="Q68" s="38">
        <v>91516</v>
      </c>
      <c r="R68" s="163">
        <f>Q68/P68*100</f>
        <v>16.36926907446626</v>
      </c>
      <c r="S68" s="173"/>
    </row>
    <row r="69" spans="1:19" ht="10.5" customHeight="1">
      <c r="A69" s="3"/>
      <c r="B69" s="3"/>
      <c r="C69" s="3"/>
      <c r="D69" s="3"/>
      <c r="E69" s="3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78"/>
      <c r="S69" s="367"/>
    </row>
    <row r="70" spans="1:19" s="218" customFormat="1" ht="16.5" customHeight="1">
      <c r="A70" s="212"/>
      <c r="B70" s="212" t="s">
        <v>451</v>
      </c>
      <c r="C70" s="216"/>
      <c r="D70" s="216"/>
      <c r="E70" s="212"/>
      <c r="F70" s="213">
        <v>32405</v>
      </c>
      <c r="G70" s="213">
        <v>31413</v>
      </c>
      <c r="H70" s="213">
        <v>28367</v>
      </c>
      <c r="I70" s="213">
        <v>34865</v>
      </c>
      <c r="J70" s="213">
        <v>40359</v>
      </c>
      <c r="K70" s="213">
        <v>39263</v>
      </c>
      <c r="L70" s="213">
        <v>36478</v>
      </c>
      <c r="M70" s="213">
        <v>41923</v>
      </c>
      <c r="N70" s="213">
        <v>31672</v>
      </c>
      <c r="O70" s="213"/>
      <c r="P70" s="213">
        <v>28724</v>
      </c>
      <c r="Q70" s="213">
        <v>22564</v>
      </c>
      <c r="R70" s="214">
        <f>Q70/P70*100</f>
        <v>78.55451886923827</v>
      </c>
      <c r="S70" s="366"/>
    </row>
    <row r="71" spans="1:19" ht="6" customHeight="1">
      <c r="A71" s="29"/>
      <c r="B71" s="29"/>
      <c r="C71" s="3"/>
      <c r="D71" s="3"/>
      <c r="E71" s="29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8"/>
      <c r="S71" s="367"/>
    </row>
    <row r="72" spans="1:19" s="6" customFormat="1" ht="16.5" customHeight="1">
      <c r="A72" s="29"/>
      <c r="B72" s="29" t="s">
        <v>527</v>
      </c>
      <c r="C72" s="3"/>
      <c r="D72" s="3"/>
      <c r="E72" s="29"/>
      <c r="F72" s="38">
        <v>11536</v>
      </c>
      <c r="G72" s="38">
        <v>10293</v>
      </c>
      <c r="H72" s="38">
        <v>11299</v>
      </c>
      <c r="I72" s="38">
        <v>20547</v>
      </c>
      <c r="J72" s="38">
        <v>22239</v>
      </c>
      <c r="K72" s="38">
        <v>16548</v>
      </c>
      <c r="L72" s="38">
        <v>13688</v>
      </c>
      <c r="M72" s="38">
        <v>11417</v>
      </c>
      <c r="N72" s="38">
        <v>11643</v>
      </c>
      <c r="O72" s="38"/>
      <c r="P72" s="38">
        <v>7496</v>
      </c>
      <c r="Q72" s="38">
        <v>1049</v>
      </c>
      <c r="R72" s="163">
        <f>Q72/P72*100</f>
        <v>13.994130202774812</v>
      </c>
      <c r="S72" s="173"/>
    </row>
    <row r="73" spans="1:19" ht="6" customHeight="1">
      <c r="A73" s="29"/>
      <c r="B73" s="29"/>
      <c r="C73" s="3"/>
      <c r="D73" s="3"/>
      <c r="E73" s="29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67"/>
    </row>
    <row r="74" spans="1:19" s="218" customFormat="1" ht="16.5" customHeight="1">
      <c r="A74" s="212"/>
      <c r="B74" s="212" t="s">
        <v>452</v>
      </c>
      <c r="C74" s="216"/>
      <c r="D74" s="216"/>
      <c r="E74" s="212"/>
      <c r="F74" s="213">
        <v>4897</v>
      </c>
      <c r="G74" s="213">
        <v>5243</v>
      </c>
      <c r="H74" s="213">
        <v>4749</v>
      </c>
      <c r="I74" s="213">
        <v>5046</v>
      </c>
      <c r="J74" s="213">
        <v>5751</v>
      </c>
      <c r="K74" s="213">
        <v>5999</v>
      </c>
      <c r="L74" s="213">
        <v>5725</v>
      </c>
      <c r="M74" s="213">
        <v>6225</v>
      </c>
      <c r="N74" s="213">
        <v>6371</v>
      </c>
      <c r="O74" s="213"/>
      <c r="P74" s="213" t="s">
        <v>66</v>
      </c>
      <c r="Q74" s="213">
        <v>6064</v>
      </c>
      <c r="R74" s="214" t="s">
        <v>66</v>
      </c>
      <c r="S74" s="366"/>
    </row>
    <row r="75" spans="1:18" ht="48" customHeight="1">
      <c r="A75" s="239" t="s">
        <v>329</v>
      </c>
      <c r="B75" s="29"/>
      <c r="C75" s="18"/>
      <c r="D75" s="18"/>
      <c r="E75" s="108"/>
      <c r="F75" s="56"/>
      <c r="G75" s="56"/>
      <c r="H75" s="56"/>
      <c r="I75" s="56"/>
      <c r="J75" s="56"/>
      <c r="K75" s="295"/>
      <c r="L75" s="295"/>
      <c r="M75" s="56"/>
      <c r="N75" s="56"/>
      <c r="O75" s="295"/>
      <c r="P75" s="56"/>
      <c r="Q75" s="56"/>
      <c r="R75" s="158"/>
    </row>
    <row r="76" spans="1:18" s="218" customFormat="1" ht="16.5" customHeight="1">
      <c r="A76" s="212"/>
      <c r="B76" s="212" t="s">
        <v>453</v>
      </c>
      <c r="C76" s="216"/>
      <c r="D76" s="216"/>
      <c r="E76" s="212"/>
      <c r="F76" s="213">
        <v>5292100</v>
      </c>
      <c r="G76" s="213">
        <v>5377400</v>
      </c>
      <c r="H76" s="213">
        <v>5358200</v>
      </c>
      <c r="I76" s="213">
        <v>5663200</v>
      </c>
      <c r="J76" s="213">
        <v>5880200</v>
      </c>
      <c r="K76" s="213">
        <v>5796096</v>
      </c>
      <c r="L76" s="213">
        <v>6153272</v>
      </c>
      <c r="M76" s="213">
        <v>6064184</v>
      </c>
      <c r="N76" s="213">
        <v>6153446</v>
      </c>
      <c r="O76" s="213"/>
      <c r="P76" s="213">
        <v>47041909</v>
      </c>
      <c r="Q76" s="213">
        <v>6472550</v>
      </c>
      <c r="R76" s="214">
        <f>Q76/P76*100</f>
        <v>13.759114240027973</v>
      </c>
    </row>
    <row r="77" spans="1:18" ht="6.75" customHeight="1">
      <c r="A77" s="29"/>
      <c r="B77" s="29"/>
      <c r="C77" s="3"/>
      <c r="D77" s="3"/>
      <c r="E77" s="29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163"/>
    </row>
    <row r="78" spans="1:18" s="308" customFormat="1" ht="16.5" customHeight="1">
      <c r="A78" s="360"/>
      <c r="B78" s="360" t="s">
        <v>454</v>
      </c>
      <c r="C78" s="324"/>
      <c r="D78" s="324"/>
      <c r="E78" s="360"/>
      <c r="F78" s="307">
        <v>1293989</v>
      </c>
      <c r="G78" s="307">
        <v>1311346</v>
      </c>
      <c r="H78" s="307">
        <v>1348188</v>
      </c>
      <c r="I78" s="307">
        <v>1344476</v>
      </c>
      <c r="J78" s="307">
        <v>1412998</v>
      </c>
      <c r="K78" s="307">
        <v>1492053</v>
      </c>
      <c r="L78" s="307">
        <v>1634342</v>
      </c>
      <c r="M78" s="307">
        <v>1768511</v>
      </c>
      <c r="N78" s="38">
        <v>1151669</v>
      </c>
      <c r="O78" s="307"/>
      <c r="P78" s="38">
        <v>14006404</v>
      </c>
      <c r="Q78" s="38">
        <v>1728185</v>
      </c>
      <c r="R78" s="334">
        <f>Q78/P78*100</f>
        <v>12.338534573185237</v>
      </c>
    </row>
    <row r="79" spans="1:18" ht="7.5" customHeight="1">
      <c r="A79" s="29"/>
      <c r="B79" s="29"/>
      <c r="C79" s="3"/>
      <c r="D79" s="3"/>
      <c r="E79" s="29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163"/>
    </row>
    <row r="80" spans="1:18" s="218" customFormat="1" ht="16.5" customHeight="1">
      <c r="A80" s="216"/>
      <c r="B80" s="216" t="s">
        <v>464</v>
      </c>
      <c r="C80" s="216"/>
      <c r="D80" s="216"/>
      <c r="E80" s="216"/>
      <c r="F80" s="213">
        <v>48647</v>
      </c>
      <c r="G80" s="213">
        <v>50992</v>
      </c>
      <c r="H80" s="213">
        <v>51890</v>
      </c>
      <c r="I80" s="213">
        <v>51993</v>
      </c>
      <c r="J80" s="213">
        <v>52614</v>
      </c>
      <c r="K80" s="213">
        <v>53582</v>
      </c>
      <c r="L80" s="213">
        <v>54738</v>
      </c>
      <c r="M80" s="213">
        <v>56004</v>
      </c>
      <c r="N80" s="213" t="s">
        <v>65</v>
      </c>
      <c r="O80" s="213"/>
      <c r="P80" s="213">
        <v>825056</v>
      </c>
      <c r="Q80" s="213" t="s">
        <v>65</v>
      </c>
      <c r="R80" s="214" t="s">
        <v>66</v>
      </c>
    </row>
    <row r="81" spans="1:18" ht="20.25" customHeight="1">
      <c r="A81" s="3"/>
      <c r="B81" s="3"/>
      <c r="C81" s="3"/>
      <c r="D81" s="3"/>
      <c r="E81" s="3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78"/>
    </row>
    <row r="82" spans="1:18" ht="16.5" customHeight="1">
      <c r="A82" s="3"/>
      <c r="B82" s="3" t="s">
        <v>455</v>
      </c>
      <c r="C82" s="3"/>
      <c r="D82" s="3"/>
      <c r="E82" s="3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53"/>
      <c r="Q82" s="38"/>
      <c r="R82" s="78"/>
    </row>
    <row r="83" spans="1:18" ht="9" customHeight="1">
      <c r="A83" s="3"/>
      <c r="B83" s="3"/>
      <c r="C83" s="3"/>
      <c r="D83" s="3"/>
      <c r="E83" s="3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53"/>
      <c r="Q83" s="38"/>
      <c r="R83" s="78"/>
    </row>
    <row r="84" spans="1:18" s="218" customFormat="1" ht="16.5" customHeight="1">
      <c r="A84" s="216"/>
      <c r="B84" s="216"/>
      <c r="C84" s="216" t="s">
        <v>465</v>
      </c>
      <c r="D84" s="216"/>
      <c r="E84" s="216"/>
      <c r="F84" s="213">
        <v>4048</v>
      </c>
      <c r="G84" s="213">
        <v>2539</v>
      </c>
      <c r="H84" s="213">
        <v>3014</v>
      </c>
      <c r="I84" s="213">
        <v>3472</v>
      </c>
      <c r="J84" s="213">
        <v>3111</v>
      </c>
      <c r="K84" s="213">
        <v>3272</v>
      </c>
      <c r="L84" s="213">
        <v>2883</v>
      </c>
      <c r="M84" s="213">
        <v>1285</v>
      </c>
      <c r="N84" s="213">
        <v>3607</v>
      </c>
      <c r="O84" s="213"/>
      <c r="P84" s="213">
        <v>13207</v>
      </c>
      <c r="Q84" s="213">
        <v>3973</v>
      </c>
      <c r="R84" s="214">
        <f>Q84/P84*100</f>
        <v>30.082531990611038</v>
      </c>
    </row>
    <row r="85" spans="1:18" ht="20.25" customHeight="1">
      <c r="A85" s="3"/>
      <c r="B85" s="3"/>
      <c r="C85" s="3" t="s">
        <v>456</v>
      </c>
      <c r="D85" s="3"/>
      <c r="E85" s="3"/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/>
      <c r="P85" s="38">
        <v>19</v>
      </c>
      <c r="Q85" s="38">
        <v>0</v>
      </c>
      <c r="R85" s="163" t="s">
        <v>66</v>
      </c>
    </row>
    <row r="86" spans="1:18" ht="14.25" customHeight="1">
      <c r="A86" s="3"/>
      <c r="B86" s="3"/>
      <c r="C86" s="3"/>
      <c r="D86" s="3"/>
      <c r="E86" s="3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8" ht="15.75">
      <c r="A87" s="44" t="s">
        <v>34</v>
      </c>
      <c r="B87" s="3"/>
      <c r="C87" s="3"/>
      <c r="D87" s="3"/>
      <c r="E87" s="3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78"/>
    </row>
    <row r="88" ht="15.75">
      <c r="A88" s="44"/>
    </row>
    <row r="89" spans="1:18" ht="18.75">
      <c r="A89" s="411"/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</row>
    <row r="91" ht="15.75">
      <c r="A91" s="44"/>
    </row>
    <row r="92" ht="15.75">
      <c r="A92" s="44"/>
    </row>
    <row r="93" ht="15.75">
      <c r="A93" s="44"/>
    </row>
    <row r="97" ht="15.75">
      <c r="A97" s="44"/>
    </row>
  </sheetData>
  <sheetProtection/>
  <mergeCells count="14">
    <mergeCell ref="A89:R89"/>
    <mergeCell ref="Q1:R1"/>
    <mergeCell ref="A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P4:R4"/>
    <mergeCell ref="C11:E11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&amp;R&amp;"Gill Sans,Normal"&amp;24 10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R89"/>
  <sheetViews>
    <sheetView showGridLines="0" view="pageBreakPreview" zoomScale="60" zoomScaleNormal="65" zoomScalePageLayoutView="0" workbookViewId="0" topLeftCell="A1">
      <selection activeCell="K26" sqref="K26"/>
    </sheetView>
  </sheetViews>
  <sheetFormatPr defaultColWidth="9.77734375" defaultRowHeight="15.75"/>
  <cols>
    <col min="1" max="1" width="2.77734375" style="26" customWidth="1"/>
    <col min="2" max="4" width="2.77734375" style="25" customWidth="1"/>
    <col min="5" max="5" width="35.77734375" style="25" customWidth="1"/>
    <col min="6" max="6" width="12.6640625" style="26" customWidth="1"/>
    <col min="7" max="9" width="12.6640625" style="43" customWidth="1"/>
    <col min="10" max="14" width="12.6640625" style="21" customWidth="1"/>
    <col min="15" max="15" width="1.77734375" style="21" customWidth="1"/>
    <col min="16" max="17" width="12.88671875" style="43" customWidth="1"/>
    <col min="18" max="18" width="6.88671875" style="25" customWidth="1"/>
    <col min="19" max="16384" width="9.77734375" style="25" customWidth="1"/>
  </cols>
  <sheetData>
    <row r="1" spans="1:18" s="297" customFormat="1" ht="26.25">
      <c r="A1" s="244" t="s">
        <v>361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420" t="s">
        <v>367</v>
      </c>
      <c r="R1" s="420"/>
    </row>
    <row r="2" spans="1:18" s="297" customFormat="1" ht="21" customHeight="1">
      <c r="A2" s="244" t="s">
        <v>146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297" customFormat="1" ht="4.5" customHeight="1">
      <c r="A3" s="15"/>
      <c r="B3" s="298"/>
      <c r="C3" s="298"/>
      <c r="D3" s="298"/>
      <c r="E3" s="298"/>
      <c r="F3" s="299"/>
      <c r="G3" s="300"/>
      <c r="H3" s="300"/>
      <c r="I3" s="300"/>
      <c r="J3" s="245"/>
      <c r="K3" s="245"/>
      <c r="L3" s="245"/>
      <c r="M3" s="245"/>
      <c r="N3" s="245"/>
      <c r="O3" s="245"/>
      <c r="P3" s="300"/>
      <c r="Q3" s="300"/>
      <c r="R3" s="298"/>
    </row>
    <row r="4" spans="1:18" s="297" customFormat="1" ht="24.75" customHeight="1">
      <c r="A4" s="421" t="s">
        <v>79</v>
      </c>
      <c r="B4" s="421"/>
      <c r="C4" s="421"/>
      <c r="D4" s="421"/>
      <c r="E4" s="421"/>
      <c r="F4" s="415">
        <v>2000</v>
      </c>
      <c r="G4" s="415">
        <v>2001</v>
      </c>
      <c r="H4" s="415">
        <v>2002</v>
      </c>
      <c r="I4" s="415">
        <v>2003</v>
      </c>
      <c r="J4" s="415">
        <v>2004</v>
      </c>
      <c r="K4" s="415">
        <v>2005</v>
      </c>
      <c r="L4" s="415">
        <v>2006</v>
      </c>
      <c r="M4" s="415">
        <v>2007</v>
      </c>
      <c r="N4" s="415">
        <v>2008</v>
      </c>
      <c r="O4" s="296"/>
      <c r="P4" s="417" t="s">
        <v>145</v>
      </c>
      <c r="Q4" s="417"/>
      <c r="R4" s="417"/>
    </row>
    <row r="5" spans="1:18" s="297" customFormat="1" ht="24.75" customHeight="1">
      <c r="A5" s="422"/>
      <c r="B5" s="422"/>
      <c r="C5" s="422"/>
      <c r="D5" s="422"/>
      <c r="E5" s="422"/>
      <c r="F5" s="423"/>
      <c r="G5" s="423"/>
      <c r="H5" s="423"/>
      <c r="I5" s="427"/>
      <c r="J5" s="427"/>
      <c r="K5" s="427"/>
      <c r="L5" s="427"/>
      <c r="M5" s="427"/>
      <c r="N5" s="427"/>
      <c r="O5" s="309"/>
      <c r="P5" s="310" t="s">
        <v>80</v>
      </c>
      <c r="Q5" s="310" t="s">
        <v>81</v>
      </c>
      <c r="R5" s="310" t="s">
        <v>27</v>
      </c>
    </row>
    <row r="6" spans="1:18" s="21" customFormat="1" ht="18.75" customHeight="1">
      <c r="A6" s="3"/>
      <c r="B6" s="18"/>
      <c r="C6" s="18"/>
      <c r="D6" s="18"/>
      <c r="E6" s="18"/>
      <c r="F6" s="3"/>
      <c r="G6" s="4"/>
      <c r="H6" s="4"/>
      <c r="I6" s="19"/>
      <c r="J6" s="19"/>
      <c r="K6" s="19"/>
      <c r="L6" s="19"/>
      <c r="M6" s="19"/>
      <c r="N6" s="19"/>
      <c r="O6" s="19"/>
      <c r="P6" s="4"/>
      <c r="Q6" s="4"/>
      <c r="R6" s="4"/>
    </row>
    <row r="7" spans="1:18" ht="16.5" customHeight="1">
      <c r="A7" s="3"/>
      <c r="B7" s="3" t="s">
        <v>362</v>
      </c>
      <c r="C7" s="3"/>
      <c r="D7" s="3"/>
      <c r="E7" s="3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78"/>
    </row>
    <row r="8" spans="1:18" ht="9" customHeight="1">
      <c r="A8" s="3"/>
      <c r="B8" s="3"/>
      <c r="C8" s="3"/>
      <c r="D8" s="3"/>
      <c r="E8" s="3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78"/>
    </row>
    <row r="9" spans="1:18" ht="16.5" customHeight="1">
      <c r="A9" s="3"/>
      <c r="B9" s="3"/>
      <c r="C9" s="3" t="s">
        <v>528</v>
      </c>
      <c r="D9" s="3"/>
      <c r="E9" s="3"/>
      <c r="F9" s="38">
        <v>98014</v>
      </c>
      <c r="G9" s="38">
        <v>119589</v>
      </c>
      <c r="H9" s="38">
        <v>146587</v>
      </c>
      <c r="I9" s="38">
        <v>151067</v>
      </c>
      <c r="J9" s="38">
        <v>190245</v>
      </c>
      <c r="K9" s="38">
        <v>158854</v>
      </c>
      <c r="L9" s="38">
        <v>182438</v>
      </c>
      <c r="M9" s="38">
        <v>192448</v>
      </c>
      <c r="N9" s="38">
        <v>233363</v>
      </c>
      <c r="O9" s="38"/>
      <c r="P9" s="38">
        <v>3939401</v>
      </c>
      <c r="Q9" s="38">
        <v>248011</v>
      </c>
      <c r="R9" s="163">
        <f>(Q9/P9)*100</f>
        <v>6.295652562407331</v>
      </c>
    </row>
    <row r="10" spans="1:18" ht="20.25" customHeight="1">
      <c r="A10" s="216"/>
      <c r="B10" s="216"/>
      <c r="C10" s="216" t="s">
        <v>363</v>
      </c>
      <c r="D10" s="216"/>
      <c r="E10" s="216"/>
      <c r="F10" s="213">
        <v>54790</v>
      </c>
      <c r="G10" s="213">
        <v>54183</v>
      </c>
      <c r="H10" s="213">
        <v>66042</v>
      </c>
      <c r="I10" s="213">
        <v>61575</v>
      </c>
      <c r="J10" s="213">
        <v>66857</v>
      </c>
      <c r="K10" s="213">
        <v>58592</v>
      </c>
      <c r="L10" s="213">
        <v>57579</v>
      </c>
      <c r="M10" s="213">
        <v>62651</v>
      </c>
      <c r="N10" s="213">
        <v>88693</v>
      </c>
      <c r="O10" s="213"/>
      <c r="P10" s="213">
        <v>896402</v>
      </c>
      <c r="Q10" s="213">
        <v>75505</v>
      </c>
      <c r="R10" s="214">
        <f>(Q10/P10)*100</f>
        <v>8.423118199200804</v>
      </c>
    </row>
    <row r="11" spans="1:18" s="21" customFormat="1" ht="19.5" customHeight="1">
      <c r="A11" s="3"/>
      <c r="B11" s="18"/>
      <c r="C11" s="18"/>
      <c r="D11" s="18"/>
      <c r="E11" s="18"/>
      <c r="F11" s="3"/>
      <c r="G11" s="4"/>
      <c r="H11" s="4"/>
      <c r="I11" s="19"/>
      <c r="J11" s="19"/>
      <c r="K11" s="19"/>
      <c r="L11" s="4"/>
      <c r="M11" s="4"/>
      <c r="N11" s="4"/>
      <c r="O11" s="19"/>
      <c r="P11" s="4"/>
      <c r="Q11" s="4"/>
      <c r="R11" s="4"/>
    </row>
    <row r="12" spans="1:18" ht="16.5" customHeight="1">
      <c r="A12" s="3"/>
      <c r="B12" s="3" t="s">
        <v>364</v>
      </c>
      <c r="C12" s="3"/>
      <c r="D12" s="3"/>
      <c r="E12" s="3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78"/>
    </row>
    <row r="13" spans="1:18" ht="10.5" customHeight="1">
      <c r="A13" s="3"/>
      <c r="B13" s="3"/>
      <c r="C13" s="3"/>
      <c r="D13" s="3"/>
      <c r="E13" s="3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78"/>
    </row>
    <row r="14" spans="1:18" ht="15.75">
      <c r="A14" s="3"/>
      <c r="B14" s="3"/>
      <c r="C14" s="3" t="s">
        <v>365</v>
      </c>
      <c r="D14" s="3"/>
      <c r="E14" s="3"/>
      <c r="F14" s="38">
        <v>43723</v>
      </c>
      <c r="G14" s="38">
        <v>43801</v>
      </c>
      <c r="H14" s="38">
        <v>38283</v>
      </c>
      <c r="I14" s="38">
        <v>41032</v>
      </c>
      <c r="J14" s="38">
        <v>48094</v>
      </c>
      <c r="K14" s="38">
        <v>20440</v>
      </c>
      <c r="L14" s="38">
        <v>49527</v>
      </c>
      <c r="M14" s="38">
        <v>52989</v>
      </c>
      <c r="N14" s="38">
        <v>54592</v>
      </c>
      <c r="O14" s="38"/>
      <c r="P14" s="38" t="s">
        <v>66</v>
      </c>
      <c r="Q14" s="38">
        <v>58408</v>
      </c>
      <c r="R14" s="163" t="s">
        <v>66</v>
      </c>
    </row>
    <row r="15" spans="1:18" ht="20.25" customHeight="1">
      <c r="A15" s="3"/>
      <c r="B15" s="3"/>
      <c r="C15" s="3" t="s">
        <v>366</v>
      </c>
      <c r="D15" s="3"/>
      <c r="E15" s="3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63"/>
    </row>
    <row r="16" spans="1:18" ht="15.75">
      <c r="A16" s="216"/>
      <c r="B16" s="216"/>
      <c r="C16" s="216" t="s">
        <v>497</v>
      </c>
      <c r="D16" s="216"/>
      <c r="E16" s="216"/>
      <c r="F16" s="213">
        <v>27</v>
      </c>
      <c r="G16" s="213">
        <v>28</v>
      </c>
      <c r="H16" s="213">
        <v>28</v>
      </c>
      <c r="I16" s="213">
        <v>29</v>
      </c>
      <c r="J16" s="213">
        <v>30</v>
      </c>
      <c r="K16" s="213">
        <v>30</v>
      </c>
      <c r="L16" s="213">
        <v>31</v>
      </c>
      <c r="M16" s="213">
        <v>37</v>
      </c>
      <c r="N16" s="213">
        <v>37</v>
      </c>
      <c r="O16" s="213"/>
      <c r="P16" s="213" t="s">
        <v>66</v>
      </c>
      <c r="Q16" s="213">
        <v>39</v>
      </c>
      <c r="R16" s="214" t="s">
        <v>66</v>
      </c>
    </row>
    <row r="17" spans="1:18" ht="15" customHeight="1">
      <c r="A17" s="313"/>
      <c r="B17" s="313"/>
      <c r="C17" s="313"/>
      <c r="D17" s="313"/>
      <c r="E17" s="313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5"/>
      <c r="Q17" s="316"/>
      <c r="R17" s="317"/>
    </row>
    <row r="18" spans="1:18" ht="6.75" customHeight="1">
      <c r="A18" s="3"/>
      <c r="B18" s="3"/>
      <c r="C18" s="3"/>
      <c r="D18" s="3"/>
      <c r="E18" s="3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11"/>
      <c r="Q18" s="312"/>
      <c r="R18" s="78"/>
    </row>
    <row r="19" spans="1:18" s="145" customFormat="1" ht="16.5">
      <c r="A19" s="164" t="s">
        <v>13</v>
      </c>
      <c r="B19" s="424" t="s">
        <v>501</v>
      </c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</row>
    <row r="20" spans="1:18" s="145" customFormat="1" ht="18" customHeight="1">
      <c r="A20" s="164" t="s">
        <v>51</v>
      </c>
      <c r="B20" s="165" t="s">
        <v>462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s="145" customFormat="1" ht="16.5">
      <c r="A21" s="166" t="s">
        <v>52</v>
      </c>
      <c r="B21" s="425" t="s">
        <v>463</v>
      </c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</row>
    <row r="22" spans="1:18" s="145" customFormat="1" ht="18" customHeight="1">
      <c r="A22" s="166" t="s">
        <v>53</v>
      </c>
      <c r="B22" s="167" t="s">
        <v>75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</row>
    <row r="23" spans="1:18" s="145" customFormat="1" ht="18" customHeight="1">
      <c r="A23" s="166" t="s">
        <v>32</v>
      </c>
      <c r="B23" s="167" t="s">
        <v>25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</row>
    <row r="24" spans="1:18" s="145" customFormat="1" ht="18" customHeight="1">
      <c r="A24" s="164" t="s">
        <v>16</v>
      </c>
      <c r="B24" s="168" t="s">
        <v>7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18" s="145" customFormat="1" ht="18" customHeight="1">
      <c r="A25" s="164" t="s">
        <v>17</v>
      </c>
      <c r="B25" s="165" t="s">
        <v>8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18" s="145" customFormat="1" ht="18" customHeight="1">
      <c r="A26" s="169" t="s">
        <v>18</v>
      </c>
      <c r="B26" s="170" t="s">
        <v>502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</row>
    <row r="27" spans="1:18" s="145" customFormat="1" ht="18" customHeight="1">
      <c r="A27" s="164" t="s">
        <v>19</v>
      </c>
      <c r="B27" s="170" t="s">
        <v>9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</row>
    <row r="28" spans="1:18" s="145" customFormat="1" ht="18" customHeight="1">
      <c r="A28" s="164" t="s">
        <v>20</v>
      </c>
      <c r="B28" s="165" t="s">
        <v>10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18" s="145" customFormat="1" ht="16.5">
      <c r="A29" s="164" t="s">
        <v>36</v>
      </c>
      <c r="B29" s="425" t="s">
        <v>536</v>
      </c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</row>
    <row r="30" spans="1:18" s="145" customFormat="1" ht="28.5" customHeight="1">
      <c r="A30" s="426" t="s">
        <v>499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</row>
    <row r="33" spans="2:18" ht="16.5"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</row>
    <row r="89" spans="1:18" ht="18.75">
      <c r="A89" s="411">
        <v>13</v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</row>
  </sheetData>
  <sheetProtection/>
  <mergeCells count="18">
    <mergeCell ref="Q1:R1"/>
    <mergeCell ref="A4:E5"/>
    <mergeCell ref="F4:F5"/>
    <mergeCell ref="G4:G5"/>
    <mergeCell ref="H4:H5"/>
    <mergeCell ref="I4:I5"/>
    <mergeCell ref="J4:J5"/>
    <mergeCell ref="K4:K5"/>
    <mergeCell ref="L4:L5"/>
    <mergeCell ref="M4:M5"/>
    <mergeCell ref="A89:R89"/>
    <mergeCell ref="P4:R4"/>
    <mergeCell ref="B19:R19"/>
    <mergeCell ref="B21:R21"/>
    <mergeCell ref="B29:R29"/>
    <mergeCell ref="A30:R30"/>
    <mergeCell ref="B33:R33"/>
    <mergeCell ref="N4:N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&amp;R&amp;"Gill Sans,Normal"&amp;24 11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R110"/>
  <sheetViews>
    <sheetView showGridLines="0" view="pageBreakPreview" zoomScale="60" zoomScaleNormal="60" zoomScalePageLayoutView="0" workbookViewId="0" topLeftCell="A1">
      <selection activeCell="G31" sqref="G31"/>
    </sheetView>
  </sheetViews>
  <sheetFormatPr defaultColWidth="9.77734375" defaultRowHeight="15.75"/>
  <cols>
    <col min="1" max="2" width="2.77734375" style="7" customWidth="1"/>
    <col min="3" max="4" width="2.77734375" style="8" customWidth="1"/>
    <col min="5" max="5" width="30.6640625" style="8" customWidth="1"/>
    <col min="6" max="6" width="12.6640625" style="7" customWidth="1"/>
    <col min="7" max="9" width="12.6640625" style="9" customWidth="1"/>
    <col min="10" max="13" width="12.6640625" style="10" customWidth="1"/>
    <col min="14" max="14" width="12.6640625" style="9" customWidth="1"/>
    <col min="15" max="15" width="1.77734375" style="9" customWidth="1"/>
    <col min="16" max="16" width="14.21484375" style="9" customWidth="1"/>
    <col min="17" max="17" width="13.3359375" style="9" customWidth="1"/>
    <col min="18" max="18" width="7.77734375" style="11" customWidth="1"/>
    <col min="19" max="16384" width="9.77734375" style="8" customWidth="1"/>
  </cols>
  <sheetData>
    <row r="1" spans="1:18" ht="26.25">
      <c r="A1" s="244" t="s">
        <v>77</v>
      </c>
      <c r="B1" s="24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420" t="s">
        <v>78</v>
      </c>
      <c r="R1" s="420"/>
    </row>
    <row r="2" spans="1:18" ht="21" customHeight="1">
      <c r="A2" s="244" t="s">
        <v>146</v>
      </c>
      <c r="B2" s="24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ht="15" customHeight="1">
      <c r="A3" s="15"/>
      <c r="B3" s="15"/>
      <c r="C3" s="6"/>
      <c r="D3" s="6"/>
      <c r="E3" s="6"/>
      <c r="F3" s="16"/>
      <c r="G3" s="17"/>
      <c r="H3" s="17"/>
      <c r="I3" s="17"/>
      <c r="J3" s="18"/>
      <c r="K3" s="18"/>
      <c r="L3" s="18"/>
      <c r="M3" s="18"/>
      <c r="N3" s="17"/>
      <c r="O3" s="17"/>
      <c r="P3" s="17"/>
      <c r="Q3" s="17"/>
      <c r="R3" s="45"/>
    </row>
    <row r="4" spans="1:18" ht="24.75" customHeight="1">
      <c r="A4" s="421" t="s">
        <v>79</v>
      </c>
      <c r="B4" s="421"/>
      <c r="C4" s="421"/>
      <c r="D4" s="421"/>
      <c r="E4" s="421"/>
      <c r="F4" s="415">
        <v>2000</v>
      </c>
      <c r="G4" s="415">
        <v>2001</v>
      </c>
      <c r="H4" s="415">
        <v>2002</v>
      </c>
      <c r="I4" s="415">
        <v>2003</v>
      </c>
      <c r="J4" s="415">
        <v>2004</v>
      </c>
      <c r="K4" s="415">
        <v>2005</v>
      </c>
      <c r="L4" s="415">
        <v>2006</v>
      </c>
      <c r="M4" s="415">
        <v>2007</v>
      </c>
      <c r="N4" s="415">
        <v>2008</v>
      </c>
      <c r="O4" s="296"/>
      <c r="P4" s="417" t="s">
        <v>145</v>
      </c>
      <c r="Q4" s="417"/>
      <c r="R4" s="417"/>
    </row>
    <row r="5" spans="1:18" ht="24.75" customHeight="1">
      <c r="A5" s="422"/>
      <c r="B5" s="422"/>
      <c r="C5" s="422"/>
      <c r="D5" s="422"/>
      <c r="E5" s="422"/>
      <c r="F5" s="423"/>
      <c r="G5" s="423"/>
      <c r="H5" s="423"/>
      <c r="I5" s="416"/>
      <c r="J5" s="416"/>
      <c r="K5" s="416"/>
      <c r="L5" s="416"/>
      <c r="M5" s="416"/>
      <c r="N5" s="416"/>
      <c r="O5" s="246"/>
      <c r="P5" s="247" t="s">
        <v>80</v>
      </c>
      <c r="Q5" s="247" t="s">
        <v>81</v>
      </c>
      <c r="R5" s="248" t="s">
        <v>27</v>
      </c>
    </row>
    <row r="6" spans="1:18" s="21" customFormat="1" ht="14.25" customHeight="1">
      <c r="A6" s="3"/>
      <c r="B6" s="3"/>
      <c r="C6" s="18"/>
      <c r="D6" s="18"/>
      <c r="E6" s="18"/>
      <c r="F6" s="3"/>
      <c r="G6" s="4"/>
      <c r="H6" s="4"/>
      <c r="I6" s="19"/>
      <c r="J6" s="19"/>
      <c r="K6" s="19"/>
      <c r="L6" s="4"/>
      <c r="M6" s="4"/>
      <c r="N6" s="4"/>
      <c r="O6" s="4"/>
      <c r="P6" s="4"/>
      <c r="Q6" s="4"/>
      <c r="R6" s="20"/>
    </row>
    <row r="7" spans="1:18" s="25" customFormat="1" ht="35.25" customHeight="1">
      <c r="A7" s="239" t="s">
        <v>82</v>
      </c>
      <c r="B7" s="26"/>
      <c r="C7" s="3"/>
      <c r="D7" s="3"/>
      <c r="E7" s="18"/>
      <c r="F7" s="27"/>
      <c r="G7" s="24"/>
      <c r="H7" s="24"/>
      <c r="I7" s="24"/>
      <c r="J7" s="24"/>
      <c r="K7" s="28"/>
      <c r="L7" s="21"/>
      <c r="M7" s="21"/>
      <c r="N7" s="21"/>
      <c r="O7" s="21"/>
      <c r="P7" s="21"/>
      <c r="Q7" s="21"/>
      <c r="R7" s="24"/>
    </row>
    <row r="8" spans="1:18" s="25" customFormat="1" ht="15.75">
      <c r="A8" s="29"/>
      <c r="B8" s="29" t="s">
        <v>83</v>
      </c>
      <c r="E8" s="3"/>
      <c r="F8" s="31"/>
      <c r="G8" s="31"/>
      <c r="H8" s="31"/>
      <c r="I8" s="31"/>
      <c r="J8" s="31"/>
      <c r="K8" s="31"/>
      <c r="L8" s="30"/>
      <c r="M8" s="30"/>
      <c r="N8" s="30"/>
      <c r="O8" s="30"/>
      <c r="P8" s="30"/>
      <c r="Q8" s="30"/>
      <c r="R8" s="27"/>
    </row>
    <row r="9" spans="1:18" s="6" customFormat="1" ht="15.75">
      <c r="A9" s="323"/>
      <c r="B9" s="323" t="s">
        <v>38</v>
      </c>
      <c r="C9" s="303"/>
      <c r="D9" s="303"/>
      <c r="E9" s="301"/>
      <c r="F9" s="335">
        <v>579525.5671129533</v>
      </c>
      <c r="G9" s="335">
        <v>608210.2648067134</v>
      </c>
      <c r="H9" s="335">
        <v>630858.2930836574</v>
      </c>
      <c r="I9" s="335">
        <v>679469.413986339</v>
      </c>
      <c r="J9" s="335">
        <v>754139.5019153</v>
      </c>
      <c r="K9" s="335">
        <v>828093.0593363486</v>
      </c>
      <c r="L9" s="335">
        <v>914069.3373484354</v>
      </c>
      <c r="M9" s="335">
        <v>999515.7864862868</v>
      </c>
      <c r="N9" s="335">
        <v>1065812.710463758</v>
      </c>
      <c r="O9" s="335"/>
      <c r="P9" s="335">
        <v>11822986.170842662</v>
      </c>
      <c r="Q9" s="335">
        <v>1059560.9314012595</v>
      </c>
      <c r="R9" s="335">
        <f>(Q9/P9)*100</f>
        <v>8.961872373785761</v>
      </c>
    </row>
    <row r="10" spans="1:18" s="25" customFormat="1" ht="6" customHeight="1">
      <c r="A10" s="29"/>
      <c r="B10" s="29"/>
      <c r="E10" s="3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</row>
    <row r="11" spans="1:18" s="25" customFormat="1" ht="15.75">
      <c r="A11" s="29"/>
      <c r="B11" s="29" t="s">
        <v>187</v>
      </c>
      <c r="E11" s="3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</row>
    <row r="12" spans="1:18" s="303" customFormat="1" ht="15.75">
      <c r="A12" s="29"/>
      <c r="B12" s="29" t="s">
        <v>38</v>
      </c>
      <c r="C12" s="6"/>
      <c r="D12" s="6"/>
      <c r="E12" s="3"/>
      <c r="F12" s="181">
        <v>551669.9366148469</v>
      </c>
      <c r="G12" s="181">
        <v>578666.8609430423</v>
      </c>
      <c r="H12" s="181">
        <v>605904.0553256689</v>
      </c>
      <c r="I12" s="181">
        <v>645873.045</v>
      </c>
      <c r="J12" s="181">
        <v>721314.959</v>
      </c>
      <c r="K12" s="181">
        <v>794139.0959999999</v>
      </c>
      <c r="L12" s="181">
        <v>880079.0059999999</v>
      </c>
      <c r="M12" s="181">
        <v>962058.602</v>
      </c>
      <c r="N12" s="181">
        <v>1039335.166</v>
      </c>
      <c r="O12" s="181"/>
      <c r="P12" s="181">
        <v>11332744.46925933</v>
      </c>
      <c r="Q12" s="181">
        <v>1015626.0957822856</v>
      </c>
      <c r="R12" s="181">
        <f>(Q12/P12)*100</f>
        <v>8.961872373785761</v>
      </c>
    </row>
    <row r="13" spans="1:18" s="25" customFormat="1" ht="38.25" customHeight="1">
      <c r="A13" s="239" t="s">
        <v>84</v>
      </c>
      <c r="B13" s="26"/>
      <c r="C13" s="29"/>
      <c r="D13" s="29"/>
      <c r="E13" s="3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</row>
    <row r="14" spans="1:18" s="25" customFormat="1" ht="16.5" customHeight="1">
      <c r="A14" s="3"/>
      <c r="B14" s="3" t="s">
        <v>85</v>
      </c>
      <c r="C14" s="3"/>
      <c r="D14" s="3"/>
      <c r="E14" s="3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</row>
    <row r="15" spans="1:18" s="25" customFormat="1" ht="15.75">
      <c r="A15" s="3"/>
      <c r="B15" s="3" t="s">
        <v>73</v>
      </c>
      <c r="C15" s="3"/>
      <c r="D15" s="3"/>
      <c r="E15" s="33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s="25" customFormat="1" ht="6" customHeight="1">
      <c r="A16" s="3"/>
      <c r="B16" s="3"/>
      <c r="C16" s="3"/>
      <c r="D16" s="3"/>
      <c r="E16" s="33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</row>
    <row r="17" spans="1:18" s="6" customFormat="1" ht="17.25" customHeight="1">
      <c r="A17" s="301"/>
      <c r="B17" s="323"/>
      <c r="C17" s="323" t="s">
        <v>86</v>
      </c>
      <c r="D17" s="323"/>
      <c r="E17" s="336"/>
      <c r="F17" s="337">
        <v>35.3</v>
      </c>
      <c r="G17" s="337">
        <v>38.1</v>
      </c>
      <c r="H17" s="337">
        <v>40.225</v>
      </c>
      <c r="I17" s="337">
        <v>41.98</v>
      </c>
      <c r="J17" s="337">
        <v>43.675</v>
      </c>
      <c r="K17" s="337">
        <v>45.425</v>
      </c>
      <c r="L17" s="337">
        <f>+(L18+L19)/2</f>
        <v>47.24</v>
      </c>
      <c r="M17" s="337">
        <v>49.085</v>
      </c>
      <c r="N17" s="337">
        <v>51.045</v>
      </c>
      <c r="O17" s="337"/>
      <c r="P17" s="337">
        <v>53.19</v>
      </c>
      <c r="Q17" s="337">
        <f>+(Q18+Q19)/2</f>
        <v>53.375</v>
      </c>
      <c r="R17" s="337" t="s">
        <v>66</v>
      </c>
    </row>
    <row r="18" spans="1:18" s="303" customFormat="1" ht="18" customHeight="1">
      <c r="A18" s="3"/>
      <c r="B18" s="29"/>
      <c r="C18" s="29" t="s">
        <v>87</v>
      </c>
      <c r="D18" s="29"/>
      <c r="E18" s="33"/>
      <c r="F18" s="184">
        <v>32.7</v>
      </c>
      <c r="G18" s="184">
        <v>35.85</v>
      </c>
      <c r="H18" s="184">
        <v>38.3</v>
      </c>
      <c r="I18" s="184">
        <v>40.3</v>
      </c>
      <c r="J18" s="184">
        <v>42.11</v>
      </c>
      <c r="K18" s="184">
        <v>44.05</v>
      </c>
      <c r="L18" s="184">
        <v>45.81</v>
      </c>
      <c r="M18" s="184">
        <v>47.6</v>
      </c>
      <c r="N18" s="184">
        <v>49.5</v>
      </c>
      <c r="O18" s="184"/>
      <c r="P18" s="184" t="s">
        <v>66</v>
      </c>
      <c r="Q18" s="184">
        <v>51.95</v>
      </c>
      <c r="R18" s="184" t="s">
        <v>66</v>
      </c>
    </row>
    <row r="19" spans="1:18" s="6" customFormat="1" ht="17.25" customHeight="1">
      <c r="A19" s="301"/>
      <c r="B19" s="323"/>
      <c r="C19" s="323" t="s">
        <v>88</v>
      </c>
      <c r="D19" s="323"/>
      <c r="E19" s="336"/>
      <c r="F19" s="337">
        <v>37.9</v>
      </c>
      <c r="G19" s="337">
        <v>40.35</v>
      </c>
      <c r="H19" s="337">
        <v>42.15</v>
      </c>
      <c r="I19" s="337">
        <v>43.65</v>
      </c>
      <c r="J19" s="337">
        <v>45.24</v>
      </c>
      <c r="K19" s="337">
        <v>46.8</v>
      </c>
      <c r="L19" s="337">
        <v>48.67</v>
      </c>
      <c r="M19" s="337">
        <v>50.57</v>
      </c>
      <c r="N19" s="337">
        <v>52.59</v>
      </c>
      <c r="O19" s="337"/>
      <c r="P19" s="337" t="s">
        <v>66</v>
      </c>
      <c r="Q19" s="337">
        <v>54.8</v>
      </c>
      <c r="R19" s="337" t="s">
        <v>66</v>
      </c>
    </row>
    <row r="20" spans="1:18" s="25" customFormat="1" ht="42.75" customHeight="1">
      <c r="A20" s="239" t="s">
        <v>89</v>
      </c>
      <c r="B20" s="239"/>
      <c r="C20" s="3"/>
      <c r="D20" s="3"/>
      <c r="E20" s="18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 s="25" customFormat="1" ht="16.5" customHeight="1">
      <c r="A21" s="29"/>
      <c r="B21" s="29" t="s">
        <v>504</v>
      </c>
      <c r="C21" s="29"/>
      <c r="D21" s="29"/>
      <c r="E21" s="29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s="303" customFormat="1" ht="15.75">
      <c r="A22" s="323"/>
      <c r="B22" s="323" t="s">
        <v>40</v>
      </c>
      <c r="C22" s="323"/>
      <c r="D22" s="323"/>
      <c r="E22" s="323"/>
      <c r="F22" s="335">
        <v>6175000</v>
      </c>
      <c r="G22" s="335">
        <v>8077559.9</v>
      </c>
      <c r="H22" s="335">
        <v>6404060.7</v>
      </c>
      <c r="I22" s="335">
        <v>11248878.6</v>
      </c>
      <c r="J22" s="335">
        <v>14071870.5</v>
      </c>
      <c r="K22" s="335">
        <v>15121092.9</v>
      </c>
      <c r="L22" s="335">
        <v>16668728.5</v>
      </c>
      <c r="M22" s="335">
        <v>16897179.2</v>
      </c>
      <c r="N22" s="335">
        <v>22251102.8</v>
      </c>
      <c r="O22" s="335"/>
      <c r="P22" s="335">
        <v>562293198.7</v>
      </c>
      <c r="Q22" s="335">
        <v>23150262.7</v>
      </c>
      <c r="R22" s="335">
        <f>(Q22/P22)*100</f>
        <v>4.117115902081424</v>
      </c>
    </row>
    <row r="23" spans="1:18" s="25" customFormat="1" ht="6" customHeight="1">
      <c r="A23" s="29"/>
      <c r="B23" s="29"/>
      <c r="C23" s="29"/>
      <c r="D23" s="29"/>
      <c r="E23" s="29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</row>
    <row r="24" spans="1:18" s="25" customFormat="1" ht="15.75">
      <c r="A24" s="29"/>
      <c r="B24" s="3" t="s">
        <v>505</v>
      </c>
      <c r="C24" s="37"/>
      <c r="D24" s="37"/>
      <c r="E24" s="3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</row>
    <row r="25" spans="1:18" s="6" customFormat="1" ht="15.75">
      <c r="A25" s="29"/>
      <c r="B25" s="29" t="s">
        <v>40</v>
      </c>
      <c r="E25" s="29"/>
      <c r="F25" s="181">
        <v>6106205</v>
      </c>
      <c r="G25" s="181">
        <v>8281617.51</v>
      </c>
      <c r="H25" s="181">
        <v>8968366.31</v>
      </c>
      <c r="I25" s="181">
        <v>9616386.21</v>
      </c>
      <c r="J25" s="181">
        <v>9197451.18888</v>
      </c>
      <c r="K25" s="181">
        <v>11595997.53027</v>
      </c>
      <c r="L25" s="181">
        <v>14447966.53857</v>
      </c>
      <c r="M25" s="181">
        <v>19327187.57293</v>
      </c>
      <c r="N25" s="181">
        <v>31516826.759999998</v>
      </c>
      <c r="O25" s="181"/>
      <c r="P25" s="181" t="s">
        <v>66</v>
      </c>
      <c r="Q25" s="181">
        <f>29833094994.65/1000</f>
        <v>29833094.994650003</v>
      </c>
      <c r="R25" s="181" t="s">
        <v>66</v>
      </c>
    </row>
    <row r="26" spans="1:18" s="25" customFormat="1" ht="6" customHeight="1">
      <c r="A26" s="29"/>
      <c r="B26" s="29"/>
      <c r="C26" s="29"/>
      <c r="D26" s="29"/>
      <c r="E26" s="29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</row>
    <row r="27" spans="1:18" s="303" customFormat="1" ht="17.25" customHeight="1">
      <c r="A27" s="323"/>
      <c r="B27" s="323"/>
      <c r="C27" s="323" t="s">
        <v>506</v>
      </c>
      <c r="D27" s="323"/>
      <c r="E27" s="323"/>
      <c r="F27" s="335">
        <v>2294383.1</v>
      </c>
      <c r="G27" s="335">
        <v>3611191.251</v>
      </c>
      <c r="H27" s="335">
        <v>3570136.3</v>
      </c>
      <c r="I27" s="335">
        <v>4124843</v>
      </c>
      <c r="J27" s="335">
        <v>3197650.7905900003</v>
      </c>
      <c r="K27" s="335">
        <v>4766567.95127</v>
      </c>
      <c r="L27" s="335">
        <v>7097214.132569999</v>
      </c>
      <c r="M27" s="335">
        <v>11194503.045820002</v>
      </c>
      <c r="N27" s="335">
        <v>21946820.22</v>
      </c>
      <c r="O27" s="335"/>
      <c r="P27" s="335" t="s">
        <v>66</v>
      </c>
      <c r="Q27" s="335">
        <f>19491920275.88/1000</f>
        <v>19491920.27588</v>
      </c>
      <c r="R27" s="335" t="s">
        <v>66</v>
      </c>
    </row>
    <row r="28" spans="1:18" s="6" customFormat="1" ht="15.75">
      <c r="A28" s="3"/>
      <c r="B28" s="3"/>
      <c r="C28" s="3" t="s">
        <v>90</v>
      </c>
      <c r="D28" s="3"/>
      <c r="E28" s="3"/>
      <c r="F28" s="181">
        <v>3699285.9</v>
      </c>
      <c r="G28" s="181">
        <v>4548273.8</v>
      </c>
      <c r="H28" s="181">
        <v>5214931.4</v>
      </c>
      <c r="I28" s="181">
        <v>5390250.7328</v>
      </c>
      <c r="J28" s="181">
        <v>5837542.857</v>
      </c>
      <c r="K28" s="181">
        <v>6675335.815</v>
      </c>
      <c r="L28" s="181">
        <v>7194900.797</v>
      </c>
      <c r="M28" s="181">
        <v>7901945.68939</v>
      </c>
      <c r="N28" s="181">
        <v>9570006.54</v>
      </c>
      <c r="O28" s="181"/>
      <c r="P28" s="181" t="s">
        <v>66</v>
      </c>
      <c r="Q28" s="181">
        <f>10082849019.77/1000</f>
        <v>10082849.01977</v>
      </c>
      <c r="R28" s="181" t="s">
        <v>66</v>
      </c>
    </row>
    <row r="29" spans="1:18" s="303" customFormat="1" ht="17.25" customHeight="1">
      <c r="A29" s="301"/>
      <c r="B29" s="301"/>
      <c r="C29" s="301" t="s">
        <v>91</v>
      </c>
      <c r="D29" s="301"/>
      <c r="E29" s="301"/>
      <c r="F29" s="335">
        <v>112536</v>
      </c>
      <c r="G29" s="335">
        <v>122152.462</v>
      </c>
      <c r="H29" s="335">
        <v>183298.61157</v>
      </c>
      <c r="I29" s="335">
        <v>101292.4801</v>
      </c>
      <c r="J29" s="335">
        <v>162257.54129</v>
      </c>
      <c r="K29" s="335">
        <v>154093.764</v>
      </c>
      <c r="L29" s="335">
        <v>155851.609</v>
      </c>
      <c r="M29" s="335">
        <v>230738.83772</v>
      </c>
      <c r="N29" s="335">
        <v>0</v>
      </c>
      <c r="O29" s="335"/>
      <c r="P29" s="335" t="s">
        <v>66</v>
      </c>
      <c r="Q29" s="335">
        <f>258325699/1000</f>
        <v>258325.699</v>
      </c>
      <c r="R29" s="335" t="s">
        <v>66</v>
      </c>
    </row>
    <row r="30" spans="1:18" s="25" customFormat="1" ht="24" customHeight="1">
      <c r="A30" s="3"/>
      <c r="B30" s="3"/>
      <c r="C30" s="29"/>
      <c r="D30" s="29"/>
      <c r="E30" s="3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</row>
    <row r="31" spans="1:18" s="25" customFormat="1" ht="16.5" customHeight="1">
      <c r="A31" s="29"/>
      <c r="B31" s="29" t="s">
        <v>507</v>
      </c>
      <c r="E31" s="3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</row>
    <row r="32" spans="1:18" s="6" customFormat="1" ht="15.75">
      <c r="A32" s="29"/>
      <c r="B32" s="29" t="s">
        <v>40</v>
      </c>
      <c r="E32" s="3"/>
      <c r="F32" s="181">
        <v>46080224.5</v>
      </c>
      <c r="G32" s="181">
        <v>54699711.1</v>
      </c>
      <c r="H32" s="181">
        <v>61981601.5</v>
      </c>
      <c r="I32" s="181">
        <v>67773289.2</v>
      </c>
      <c r="J32" s="181">
        <v>80392337.1</v>
      </c>
      <c r="K32" s="181">
        <v>88875741.6</v>
      </c>
      <c r="L32" s="181">
        <v>104683299.8</v>
      </c>
      <c r="M32" s="181">
        <v>116530235.4</v>
      </c>
      <c r="N32" s="181">
        <v>147992564.2</v>
      </c>
      <c r="O32" s="181"/>
      <c r="P32" s="181">
        <v>2816285100.4</v>
      </c>
      <c r="Q32" s="181">
        <v>152712865.7</v>
      </c>
      <c r="R32" s="181">
        <f>(Q32/P32)*100</f>
        <v>5.422493116137639</v>
      </c>
    </row>
    <row r="33" spans="1:18" s="25" customFormat="1" ht="6" customHeight="1">
      <c r="A33" s="29"/>
      <c r="B33" s="29"/>
      <c r="C33" s="29"/>
      <c r="D33" s="29"/>
      <c r="E33" s="3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s="303" customFormat="1" ht="17.25" customHeight="1">
      <c r="A34" s="301"/>
      <c r="B34" s="301"/>
      <c r="C34" s="323" t="s">
        <v>92</v>
      </c>
      <c r="D34" s="323"/>
      <c r="E34" s="301"/>
      <c r="F34" s="335">
        <v>46080224.5</v>
      </c>
      <c r="G34" s="335">
        <v>52421578.7</v>
      </c>
      <c r="H34" s="335">
        <v>57394635</v>
      </c>
      <c r="I34" s="335">
        <v>66366604.2</v>
      </c>
      <c r="J34" s="335">
        <v>77924541.5</v>
      </c>
      <c r="K34" s="335">
        <v>83875826.5</v>
      </c>
      <c r="L34" s="335">
        <v>98762043.7</v>
      </c>
      <c r="M34" s="335">
        <v>111743767</v>
      </c>
      <c r="N34" s="335">
        <v>142070927.1</v>
      </c>
      <c r="O34" s="335"/>
      <c r="P34" s="335">
        <v>2000389417</v>
      </c>
      <c r="Q34" s="335">
        <v>146713323.7</v>
      </c>
      <c r="R34" s="335">
        <f>(Q34/P34)*100</f>
        <v>7.334238146491853</v>
      </c>
    </row>
    <row r="35" spans="1:18" s="6" customFormat="1" ht="20.25" customHeight="1">
      <c r="A35" s="29"/>
      <c r="B35" s="29"/>
      <c r="C35" s="29" t="s">
        <v>93</v>
      </c>
      <c r="D35" s="29"/>
      <c r="E35" s="29"/>
      <c r="F35" s="181" t="s">
        <v>65</v>
      </c>
      <c r="G35" s="181">
        <v>2278132.4</v>
      </c>
      <c r="H35" s="181">
        <v>4586966.5</v>
      </c>
      <c r="I35" s="181">
        <v>1406685</v>
      </c>
      <c r="J35" s="181">
        <v>2467795.6</v>
      </c>
      <c r="K35" s="181">
        <v>4999915.1</v>
      </c>
      <c r="L35" s="181">
        <v>5921256.1</v>
      </c>
      <c r="M35" s="181">
        <v>4786468.4</v>
      </c>
      <c r="N35" s="181">
        <v>4515064.4</v>
      </c>
      <c r="O35" s="181"/>
      <c r="P35" s="181">
        <v>815895683.4</v>
      </c>
      <c r="Q35" s="181">
        <v>4961152.8</v>
      </c>
      <c r="R35" s="181">
        <f>(Q35/P35)*100</f>
        <v>0.6080621458034791</v>
      </c>
    </row>
    <row r="36" spans="1:18" s="25" customFormat="1" ht="24" customHeight="1">
      <c r="A36" s="3"/>
      <c r="B36" s="3"/>
      <c r="C36" s="29"/>
      <c r="D36" s="29"/>
      <c r="E36" s="29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s="25" customFormat="1" ht="16.5" customHeight="1">
      <c r="A37" s="3"/>
      <c r="B37" s="3" t="s">
        <v>508</v>
      </c>
      <c r="E37" s="29"/>
      <c r="F37" s="181"/>
      <c r="G37" s="181"/>
      <c r="H37" s="181"/>
      <c r="I37" s="184"/>
      <c r="J37" s="184"/>
      <c r="K37" s="184"/>
      <c r="L37" s="184"/>
      <c r="M37" s="184"/>
      <c r="N37" s="184"/>
      <c r="O37" s="184"/>
      <c r="P37" s="184"/>
      <c r="Q37" s="184"/>
      <c r="R37" s="181"/>
    </row>
    <row r="38" spans="1:18" s="303" customFormat="1" ht="15.75">
      <c r="A38" s="301"/>
      <c r="B38" s="323" t="s">
        <v>40</v>
      </c>
      <c r="E38" s="323"/>
      <c r="F38" s="335">
        <v>46055559.2</v>
      </c>
      <c r="G38" s="335">
        <v>52311186.300000004</v>
      </c>
      <c r="H38" s="335">
        <v>59732997.800000004</v>
      </c>
      <c r="I38" s="337">
        <v>65822807.6</v>
      </c>
      <c r="J38" s="337">
        <v>77058312.7</v>
      </c>
      <c r="K38" s="337">
        <v>87301378.9</v>
      </c>
      <c r="L38" s="337">
        <v>102714657.3</v>
      </c>
      <c r="M38" s="337">
        <v>111400318.10000001</v>
      </c>
      <c r="N38" s="337">
        <v>141459973.54999998</v>
      </c>
      <c r="O38" s="337"/>
      <c r="P38" s="337">
        <v>1311685100</v>
      </c>
      <c r="Q38" s="337">
        <v>144283376.87</v>
      </c>
      <c r="R38" s="335">
        <f>(Q38/P38)*100</f>
        <v>10.999848734273188</v>
      </c>
    </row>
    <row r="39" spans="1:18" s="25" customFormat="1" ht="6" customHeight="1">
      <c r="A39" s="3"/>
      <c r="B39" s="29"/>
      <c r="E39" s="29"/>
      <c r="F39" s="181"/>
      <c r="G39" s="181"/>
      <c r="H39" s="181"/>
      <c r="I39" s="184"/>
      <c r="J39" s="184"/>
      <c r="K39" s="184"/>
      <c r="L39" s="184"/>
      <c r="M39" s="184"/>
      <c r="N39" s="184"/>
      <c r="O39" s="184"/>
      <c r="P39" s="184"/>
      <c r="Q39" s="184"/>
      <c r="R39" s="181"/>
    </row>
    <row r="40" spans="1:18" s="6" customFormat="1" ht="17.25" customHeight="1">
      <c r="A40" s="3"/>
      <c r="B40" s="3"/>
      <c r="C40" s="3" t="s">
        <v>94</v>
      </c>
      <c r="D40" s="3"/>
      <c r="E40" s="3"/>
      <c r="F40" s="181">
        <v>365979.3</v>
      </c>
      <c r="G40" s="181">
        <v>458847.6</v>
      </c>
      <c r="H40" s="181">
        <v>519448.1</v>
      </c>
      <c r="I40" s="181">
        <v>572638.8</v>
      </c>
      <c r="J40" s="181">
        <v>634463.3</v>
      </c>
      <c r="K40" s="181">
        <v>803863.7</v>
      </c>
      <c r="L40" s="181">
        <v>873629.1</v>
      </c>
      <c r="M40" s="181">
        <v>946733.5</v>
      </c>
      <c r="N40" s="181">
        <v>1150950.7</v>
      </c>
      <c r="O40" s="181"/>
      <c r="P40" s="181">
        <v>9559400</v>
      </c>
      <c r="Q40" s="181">
        <v>1178045.3</v>
      </c>
      <c r="R40" s="181">
        <f>(Q40/P40)*100</f>
        <v>12.323423018181058</v>
      </c>
    </row>
    <row r="41" spans="1:18" s="303" customFormat="1" ht="20.25" customHeight="1">
      <c r="A41" s="301"/>
      <c r="B41" s="301"/>
      <c r="C41" s="323" t="s">
        <v>95</v>
      </c>
      <c r="D41" s="323"/>
      <c r="E41" s="301"/>
      <c r="F41" s="335">
        <v>452845.2</v>
      </c>
      <c r="G41" s="335">
        <v>554199.1</v>
      </c>
      <c r="H41" s="335">
        <v>679026.6</v>
      </c>
      <c r="I41" s="335">
        <v>802464.8</v>
      </c>
      <c r="J41" s="335">
        <v>950081.3</v>
      </c>
      <c r="K41" s="335">
        <v>1054945</v>
      </c>
      <c r="L41" s="335">
        <v>1247186</v>
      </c>
      <c r="M41" s="335">
        <v>1503611.5</v>
      </c>
      <c r="N41" s="335">
        <v>1817142.95</v>
      </c>
      <c r="O41" s="335"/>
      <c r="P41" s="335">
        <v>31380000</v>
      </c>
      <c r="Q41" s="335">
        <v>1978541.07</v>
      </c>
      <c r="R41" s="335">
        <f>(Q41/P41)*100</f>
        <v>6.305102198852773</v>
      </c>
    </row>
    <row r="42" spans="1:18" s="6" customFormat="1" ht="20.25" customHeight="1">
      <c r="A42" s="3"/>
      <c r="B42" s="3"/>
      <c r="C42" s="29" t="s">
        <v>509</v>
      </c>
      <c r="D42" s="29"/>
      <c r="E42" s="3"/>
      <c r="F42" s="184">
        <v>45236734.7</v>
      </c>
      <c r="G42" s="184">
        <v>51298139.6</v>
      </c>
      <c r="H42" s="184">
        <v>58534523.1</v>
      </c>
      <c r="I42" s="184">
        <v>64447704</v>
      </c>
      <c r="J42" s="184">
        <v>75473768.1</v>
      </c>
      <c r="K42" s="184">
        <v>85442570.2</v>
      </c>
      <c r="L42" s="184">
        <v>100593842.2</v>
      </c>
      <c r="M42" s="184">
        <v>108949973.10000001</v>
      </c>
      <c r="N42" s="181">
        <v>138491879.89999998</v>
      </c>
      <c r="O42" s="181"/>
      <c r="P42" s="181">
        <v>818425400</v>
      </c>
      <c r="Q42" s="184">
        <v>141126790.5</v>
      </c>
      <c r="R42" s="181">
        <f>(Q42/P42)*100</f>
        <v>17.243696310011885</v>
      </c>
    </row>
    <row r="43" spans="1:18" s="303" customFormat="1" ht="17.25" customHeight="1">
      <c r="A43" s="301"/>
      <c r="B43" s="301"/>
      <c r="C43" s="323" t="s">
        <v>510</v>
      </c>
      <c r="D43" s="323"/>
      <c r="E43" s="301"/>
      <c r="F43" s="337" t="s">
        <v>66</v>
      </c>
      <c r="G43" s="337" t="s">
        <v>66</v>
      </c>
      <c r="H43" s="337" t="s">
        <v>66</v>
      </c>
      <c r="I43" s="337" t="s">
        <v>66</v>
      </c>
      <c r="J43" s="337" t="s">
        <v>66</v>
      </c>
      <c r="K43" s="337" t="s">
        <v>66</v>
      </c>
      <c r="L43" s="337" t="s">
        <v>66</v>
      </c>
      <c r="M43" s="337" t="s">
        <v>66</v>
      </c>
      <c r="N43" s="335" t="s">
        <v>66</v>
      </c>
      <c r="O43" s="335"/>
      <c r="P43" s="335">
        <v>452320300</v>
      </c>
      <c r="Q43" s="335" t="s">
        <v>66</v>
      </c>
      <c r="R43" s="337" t="s">
        <v>66</v>
      </c>
    </row>
    <row r="44" spans="1:18" s="25" customFormat="1" ht="24" customHeight="1">
      <c r="A44" s="3"/>
      <c r="B44" s="3"/>
      <c r="C44" s="3"/>
      <c r="D44" s="3"/>
      <c r="E44" s="3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s="25" customFormat="1" ht="16.5" customHeight="1">
      <c r="A45" s="3"/>
      <c r="B45" s="3" t="s">
        <v>97</v>
      </c>
      <c r="E45" s="3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s="25" customFormat="1" ht="15.75">
      <c r="A46" s="216"/>
      <c r="B46" s="212" t="s">
        <v>40</v>
      </c>
      <c r="C46" s="218"/>
      <c r="D46" s="218"/>
      <c r="E46" s="216"/>
      <c r="F46" s="221">
        <v>35602884.4</v>
      </c>
      <c r="G46" s="221">
        <v>40659648.8</v>
      </c>
      <c r="H46" s="221">
        <v>47310183.2</v>
      </c>
      <c r="I46" s="221">
        <v>51832464</v>
      </c>
      <c r="J46" s="221">
        <v>56195438.9</v>
      </c>
      <c r="K46" s="221">
        <v>65578680.8</v>
      </c>
      <c r="L46" s="221">
        <v>73698734.8</v>
      </c>
      <c r="M46" s="221">
        <v>83612372.00000001</v>
      </c>
      <c r="N46" s="221">
        <v>108433341.04999998</v>
      </c>
      <c r="O46" s="221"/>
      <c r="P46" s="221">
        <v>2437600000</v>
      </c>
      <c r="Q46" s="221">
        <v>110881923.27</v>
      </c>
      <c r="R46" s="221">
        <f>(Q46/P46)*100</f>
        <v>4.548815362241549</v>
      </c>
    </row>
    <row r="47" spans="1:18" s="25" customFormat="1" ht="6" customHeight="1">
      <c r="A47" s="3"/>
      <c r="B47" s="3"/>
      <c r="C47" s="29"/>
      <c r="D47" s="29"/>
      <c r="E47" s="3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s="25" customFormat="1" ht="17.25" customHeight="1">
      <c r="A48" s="3"/>
      <c r="B48" s="3"/>
      <c r="C48" s="3" t="s">
        <v>98</v>
      </c>
      <c r="D48" s="3"/>
      <c r="E48" s="3"/>
      <c r="F48" s="181">
        <v>29317295.1</v>
      </c>
      <c r="G48" s="181">
        <v>32781633.7</v>
      </c>
      <c r="H48" s="181">
        <v>37958843.3</v>
      </c>
      <c r="I48" s="181">
        <v>42197634.3</v>
      </c>
      <c r="J48" s="181">
        <v>46520355</v>
      </c>
      <c r="K48" s="181">
        <v>51768214.9</v>
      </c>
      <c r="L48" s="181">
        <v>57306321.1</v>
      </c>
      <c r="M48" s="181">
        <v>63768766.2</v>
      </c>
      <c r="N48" s="181">
        <v>70772252.00999999</v>
      </c>
      <c r="O48" s="181"/>
      <c r="P48" s="181">
        <v>1828800000</v>
      </c>
      <c r="Q48" s="181">
        <v>76105867.75999999</v>
      </c>
      <c r="R48" s="181">
        <f>(Q48/P48)*100</f>
        <v>4.161519453193351</v>
      </c>
    </row>
    <row r="49" spans="1:18" s="6" customFormat="1" ht="20.25" customHeight="1">
      <c r="A49" s="216"/>
      <c r="B49" s="216"/>
      <c r="C49" s="216" t="s">
        <v>99</v>
      </c>
      <c r="D49" s="216"/>
      <c r="E49" s="216"/>
      <c r="F49" s="221">
        <v>2826837.1</v>
      </c>
      <c r="G49" s="221">
        <v>2634499.1</v>
      </c>
      <c r="H49" s="221">
        <v>3587591.7</v>
      </c>
      <c r="I49" s="221">
        <v>2497434.7</v>
      </c>
      <c r="J49" s="221">
        <v>3554394.7</v>
      </c>
      <c r="K49" s="221">
        <v>5469057.1</v>
      </c>
      <c r="L49" s="221">
        <v>5480071</v>
      </c>
      <c r="M49" s="221">
        <v>4547444.4</v>
      </c>
      <c r="N49" s="221">
        <v>9680453.61</v>
      </c>
      <c r="O49" s="221"/>
      <c r="P49" s="221" t="s">
        <v>66</v>
      </c>
      <c r="Q49" s="221">
        <v>9003449.22</v>
      </c>
      <c r="R49" s="221" t="s">
        <v>66</v>
      </c>
    </row>
    <row r="50" spans="1:18" s="6" customFormat="1" ht="17.25" customHeight="1">
      <c r="A50" s="3"/>
      <c r="B50" s="3"/>
      <c r="C50" s="3" t="s">
        <v>511</v>
      </c>
      <c r="D50" s="3"/>
      <c r="E50" s="3"/>
      <c r="F50" s="181">
        <v>3458752.2</v>
      </c>
      <c r="G50" s="181">
        <v>5243516</v>
      </c>
      <c r="H50" s="181">
        <v>5763748.2</v>
      </c>
      <c r="I50" s="181">
        <v>7137395</v>
      </c>
      <c r="J50" s="181">
        <v>6120689.2</v>
      </c>
      <c r="K50" s="181">
        <v>8341408.8</v>
      </c>
      <c r="L50" s="181">
        <v>10912342.7</v>
      </c>
      <c r="M50" s="181">
        <v>15296161.4</v>
      </c>
      <c r="N50" s="181">
        <v>27980635.43</v>
      </c>
      <c r="O50" s="181"/>
      <c r="P50" s="181">
        <v>608700000</v>
      </c>
      <c r="Q50" s="181">
        <v>25772606.29</v>
      </c>
      <c r="R50" s="181">
        <f>(Q50/P50)*100</f>
        <v>4.234040790208641</v>
      </c>
    </row>
    <row r="51" spans="1:18" s="25" customFormat="1" ht="24" customHeight="1">
      <c r="A51" s="26"/>
      <c r="B51" s="26"/>
      <c r="F51" s="202"/>
      <c r="G51" s="203"/>
      <c r="H51" s="203"/>
      <c r="I51" s="203"/>
      <c r="J51" s="190"/>
      <c r="K51" s="190"/>
      <c r="L51" s="203"/>
      <c r="M51" s="203"/>
      <c r="N51" s="203"/>
      <c r="O51" s="203"/>
      <c r="P51" s="203"/>
      <c r="Q51" s="203"/>
      <c r="R51" s="203"/>
    </row>
    <row r="52" spans="1:5" s="6" customFormat="1" ht="16.5" customHeight="1">
      <c r="A52" s="3"/>
      <c r="B52" s="3" t="s">
        <v>160</v>
      </c>
      <c r="E52" s="3"/>
    </row>
    <row r="53" spans="1:18" s="6" customFormat="1" ht="15" customHeight="1">
      <c r="A53" s="216"/>
      <c r="B53" s="212" t="s">
        <v>40</v>
      </c>
      <c r="C53" s="218"/>
      <c r="D53" s="218"/>
      <c r="E53" s="216"/>
      <c r="F53" s="221">
        <v>10452674.8</v>
      </c>
      <c r="G53" s="221">
        <v>11651537.5</v>
      </c>
      <c r="H53" s="221">
        <v>12422814.4</v>
      </c>
      <c r="I53" s="221">
        <v>13990343.6</v>
      </c>
      <c r="J53" s="221">
        <v>20862873.8</v>
      </c>
      <c r="K53" s="221">
        <v>21722698.1</v>
      </c>
      <c r="L53" s="221">
        <v>29015922.8</v>
      </c>
      <c r="M53" s="221">
        <v>27787946</v>
      </c>
      <c r="N53" s="221">
        <v>33026632.5</v>
      </c>
      <c r="O53" s="221"/>
      <c r="P53" s="221">
        <v>654000000</v>
      </c>
      <c r="Q53" s="221">
        <v>33401453.599999998</v>
      </c>
      <c r="R53" s="221">
        <f>(Q53/P53)*100</f>
        <v>5.107255902140673</v>
      </c>
    </row>
    <row r="54" spans="1:18" s="6" customFormat="1" ht="6" customHeight="1">
      <c r="A54" s="3"/>
      <c r="B54" s="3"/>
      <c r="C54" s="29"/>
      <c r="D54" s="29"/>
      <c r="E54" s="3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s="6" customFormat="1" ht="17.25" customHeight="1">
      <c r="A55" s="3"/>
      <c r="B55" s="3"/>
      <c r="C55" s="3" t="s">
        <v>469</v>
      </c>
      <c r="D55" s="3"/>
      <c r="E55" s="3"/>
      <c r="F55" s="181">
        <v>4511644.6</v>
      </c>
      <c r="G55" s="181">
        <v>5048973.1</v>
      </c>
      <c r="H55" s="181">
        <v>5192902.3</v>
      </c>
      <c r="I55" s="181">
        <v>6133403.9</v>
      </c>
      <c r="J55" s="181">
        <v>6678825.5</v>
      </c>
      <c r="K55" s="181">
        <v>6795372.9</v>
      </c>
      <c r="L55" s="181">
        <v>9488961.9</v>
      </c>
      <c r="M55" s="181">
        <v>9000930.7</v>
      </c>
      <c r="N55" s="181">
        <v>12074381.7</v>
      </c>
      <c r="O55" s="181"/>
      <c r="P55" s="181">
        <v>375700000</v>
      </c>
      <c r="Q55" s="181">
        <v>11967420.2</v>
      </c>
      <c r="R55" s="181">
        <f>(Q55/P55)*100</f>
        <v>3.1853660367314345</v>
      </c>
    </row>
    <row r="56" spans="1:18" s="6" customFormat="1" ht="20.25" customHeight="1">
      <c r="A56" s="216"/>
      <c r="B56" s="216"/>
      <c r="C56" s="216" t="s">
        <v>101</v>
      </c>
      <c r="D56" s="216"/>
      <c r="E56" s="216"/>
      <c r="F56" s="221">
        <v>2614665.2</v>
      </c>
      <c r="G56" s="221">
        <v>2621339.9</v>
      </c>
      <c r="H56" s="221">
        <v>2648170.1</v>
      </c>
      <c r="I56" s="221">
        <v>3127138.8</v>
      </c>
      <c r="J56" s="221">
        <v>3099223.3</v>
      </c>
      <c r="K56" s="221">
        <v>4125697</v>
      </c>
      <c r="L56" s="221">
        <v>4040286.4</v>
      </c>
      <c r="M56" s="221">
        <v>3829936</v>
      </c>
      <c r="N56" s="221">
        <v>3781397.9</v>
      </c>
      <c r="O56" s="221"/>
      <c r="P56" s="221">
        <v>263000000</v>
      </c>
      <c r="Q56" s="221">
        <v>3267598</v>
      </c>
      <c r="R56" s="221">
        <f>(Q56/P56)*100</f>
        <v>1.2424326996197719</v>
      </c>
    </row>
    <row r="57" spans="1:18" s="6" customFormat="1" ht="17.25" customHeight="1">
      <c r="A57" s="3"/>
      <c r="B57" s="3"/>
      <c r="C57" s="3" t="s">
        <v>102</v>
      </c>
      <c r="D57" s="3"/>
      <c r="E57" s="3"/>
      <c r="F57" s="181">
        <v>3326365</v>
      </c>
      <c r="G57" s="181">
        <v>3981224.5</v>
      </c>
      <c r="H57" s="181">
        <v>4581742</v>
      </c>
      <c r="I57" s="181">
        <v>4729800.9</v>
      </c>
      <c r="J57" s="181">
        <v>11084825</v>
      </c>
      <c r="K57" s="181">
        <v>10801628.2</v>
      </c>
      <c r="L57" s="181">
        <v>15486674.5</v>
      </c>
      <c r="M57" s="181">
        <v>14957079.3</v>
      </c>
      <c r="N57" s="181">
        <v>17170852.9</v>
      </c>
      <c r="O57" s="181"/>
      <c r="P57" s="181">
        <v>15200000</v>
      </c>
      <c r="Q57" s="181">
        <v>18166435.4</v>
      </c>
      <c r="R57" s="181">
        <f>(Q57/P57)*100</f>
        <v>119.51602236842105</v>
      </c>
    </row>
    <row r="58" spans="1:18" s="25" customFormat="1" ht="14.25" customHeight="1">
      <c r="A58" s="26"/>
      <c r="B58" s="26"/>
      <c r="F58" s="202"/>
      <c r="G58" s="203"/>
      <c r="H58" s="203"/>
      <c r="I58" s="203"/>
      <c r="J58" s="190"/>
      <c r="K58" s="190"/>
      <c r="L58" s="203"/>
      <c r="M58" s="203"/>
      <c r="N58" s="203"/>
      <c r="O58" s="203"/>
      <c r="P58" s="203"/>
      <c r="Q58" s="203"/>
      <c r="R58" s="203"/>
    </row>
    <row r="59" spans="1:18" s="6" customFormat="1" ht="16.5" customHeight="1">
      <c r="A59" s="3"/>
      <c r="B59" s="3" t="s">
        <v>103</v>
      </c>
      <c r="E59" s="3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s="6" customFormat="1" ht="15.75">
      <c r="A60" s="216"/>
      <c r="B60" s="216" t="s">
        <v>40</v>
      </c>
      <c r="C60" s="218"/>
      <c r="D60" s="218"/>
      <c r="E60" s="216"/>
      <c r="F60" s="221">
        <v>23000099.8</v>
      </c>
      <c r="G60" s="221">
        <v>26299503.8</v>
      </c>
      <c r="H60" s="221">
        <v>30572083.7</v>
      </c>
      <c r="I60" s="221">
        <v>31878037.1</v>
      </c>
      <c r="J60" s="221">
        <v>29874691.5</v>
      </c>
      <c r="K60" s="221">
        <v>29886118.1</v>
      </c>
      <c r="L60" s="221">
        <v>29480265.9</v>
      </c>
      <c r="M60" s="221">
        <v>29107890.1</v>
      </c>
      <c r="N60" s="221">
        <v>28867006.5</v>
      </c>
      <c r="O60" s="221"/>
      <c r="P60" s="221">
        <v>4017817000</v>
      </c>
      <c r="Q60" s="221">
        <v>28810686.7</v>
      </c>
      <c r="R60" s="221">
        <f>(Q60/P60)*100</f>
        <v>0.7170731444463498</v>
      </c>
    </row>
    <row r="61" spans="1:18" s="6" customFormat="1" ht="6" customHeight="1">
      <c r="A61" s="3"/>
      <c r="B61" s="3"/>
      <c r="E61" s="29"/>
      <c r="F61" s="184"/>
      <c r="G61" s="184"/>
      <c r="H61" s="184"/>
      <c r="I61" s="184"/>
      <c r="J61" s="184"/>
      <c r="K61" s="184"/>
      <c r="L61" s="184"/>
      <c r="M61" s="184"/>
      <c r="N61" s="181"/>
      <c r="O61" s="181"/>
      <c r="P61" s="181"/>
      <c r="Q61" s="184"/>
      <c r="R61" s="181"/>
    </row>
    <row r="62" spans="1:18" s="6" customFormat="1" ht="16.5" customHeight="1">
      <c r="A62" s="3"/>
      <c r="B62" s="3" t="s">
        <v>512</v>
      </c>
      <c r="E62" s="3"/>
      <c r="F62" s="181"/>
      <c r="G62" s="181"/>
      <c r="H62" s="181"/>
      <c r="I62" s="184"/>
      <c r="J62" s="184"/>
      <c r="K62" s="184"/>
      <c r="L62" s="184"/>
      <c r="M62" s="184"/>
      <c r="N62" s="184"/>
      <c r="O62" s="184"/>
      <c r="P62" s="184"/>
      <c r="Q62" s="184"/>
      <c r="R62" s="181"/>
    </row>
    <row r="63" spans="1:18" s="6" customFormat="1" ht="15.75">
      <c r="A63" s="3"/>
      <c r="B63" s="3" t="s">
        <v>40</v>
      </c>
      <c r="E63" s="3"/>
      <c r="F63" s="181">
        <v>10697494.5</v>
      </c>
      <c r="G63" s="181">
        <v>9163010.2</v>
      </c>
      <c r="H63" s="181">
        <v>16074452.8</v>
      </c>
      <c r="I63" s="184">
        <v>16491072.685</v>
      </c>
      <c r="J63" s="184">
        <v>19190063.499</v>
      </c>
      <c r="K63" s="184">
        <v>21346529.419769987</v>
      </c>
      <c r="L63" s="184">
        <v>24718048.293860003</v>
      </c>
      <c r="M63" s="184">
        <v>28617984.223020002</v>
      </c>
      <c r="N63" s="184">
        <v>34617230.799</v>
      </c>
      <c r="O63" s="184"/>
      <c r="P63" s="184">
        <v>1067954668</v>
      </c>
      <c r="Q63" s="184">
        <v>36348909.453839995</v>
      </c>
      <c r="R63" s="181">
        <f>(Q63/P63)*100</f>
        <v>3.4036004095484693</v>
      </c>
    </row>
    <row r="64" spans="1:18" s="6" customFormat="1" ht="6" customHeight="1">
      <c r="A64" s="3"/>
      <c r="B64" s="3"/>
      <c r="E64" s="3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1"/>
    </row>
    <row r="65" spans="1:18" s="18" customFormat="1" ht="16.5" customHeight="1">
      <c r="A65" s="3"/>
      <c r="B65" s="3" t="s">
        <v>513</v>
      </c>
      <c r="E65" s="3"/>
      <c r="F65" s="181"/>
      <c r="G65" s="181"/>
      <c r="H65" s="181"/>
      <c r="I65" s="184"/>
      <c r="J65" s="184"/>
      <c r="K65" s="184"/>
      <c r="L65" s="184"/>
      <c r="M65" s="184"/>
      <c r="N65" s="184"/>
      <c r="O65" s="184"/>
      <c r="P65" s="184"/>
      <c r="Q65" s="184"/>
      <c r="R65" s="181"/>
    </row>
    <row r="66" spans="1:18" s="18" customFormat="1" ht="15.75">
      <c r="A66" s="216"/>
      <c r="B66" s="216" t="s">
        <v>40</v>
      </c>
      <c r="C66" s="223"/>
      <c r="D66" s="223"/>
      <c r="E66" s="216"/>
      <c r="F66" s="221">
        <v>10177176.8</v>
      </c>
      <c r="G66" s="221">
        <v>8921763.4</v>
      </c>
      <c r="H66" s="221">
        <v>15479800.5</v>
      </c>
      <c r="I66" s="222">
        <v>16620878.864</v>
      </c>
      <c r="J66" s="222">
        <v>19513022.802</v>
      </c>
      <c r="K66" s="222">
        <v>21851068.940987002</v>
      </c>
      <c r="L66" s="222">
        <v>23455782.284280006</v>
      </c>
      <c r="M66" s="222">
        <v>28617984.223020002</v>
      </c>
      <c r="N66" s="222">
        <v>34617230.799</v>
      </c>
      <c r="O66" s="222"/>
      <c r="P66" s="222">
        <v>1067954668</v>
      </c>
      <c r="Q66" s="221">
        <v>35588825.723239996</v>
      </c>
      <c r="R66" s="221">
        <f>(Q66/P66)*100</f>
        <v>3.332428499974495</v>
      </c>
    </row>
    <row r="67" spans="1:18" s="6" customFormat="1" ht="39" customHeight="1">
      <c r="A67" s="245" t="s">
        <v>104</v>
      </c>
      <c r="B67" s="245"/>
      <c r="C67" s="18"/>
      <c r="D67" s="18"/>
      <c r="E67" s="18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0"/>
    </row>
    <row r="68" spans="1:18" s="25" customFormat="1" ht="17.25" customHeight="1">
      <c r="A68" s="26"/>
      <c r="B68" s="26" t="s">
        <v>105</v>
      </c>
      <c r="F68" s="204"/>
      <c r="G68" s="205"/>
      <c r="H68" s="205"/>
      <c r="I68" s="205"/>
      <c r="J68" s="206"/>
      <c r="K68" s="206"/>
      <c r="L68" s="206"/>
      <c r="M68" s="206"/>
      <c r="N68" s="205"/>
      <c r="O68" s="205"/>
      <c r="P68" s="205"/>
      <c r="Q68" s="205"/>
      <c r="R68" s="207"/>
    </row>
    <row r="69" spans="1:18" s="25" customFormat="1" ht="15.75">
      <c r="A69" s="26"/>
      <c r="B69" s="26" t="s">
        <v>41</v>
      </c>
      <c r="F69" s="204"/>
      <c r="G69" s="205"/>
      <c r="H69" s="205"/>
      <c r="I69" s="205"/>
      <c r="J69" s="206"/>
      <c r="K69" s="206"/>
      <c r="L69" s="206"/>
      <c r="M69" s="206"/>
      <c r="N69" s="205"/>
      <c r="O69" s="205"/>
      <c r="P69" s="205"/>
      <c r="Q69" s="205"/>
      <c r="R69" s="207"/>
    </row>
    <row r="70" spans="1:18" s="25" customFormat="1" ht="6" customHeight="1">
      <c r="A70" s="26"/>
      <c r="B70" s="26"/>
      <c r="F70" s="204"/>
      <c r="G70" s="205"/>
      <c r="H70" s="205"/>
      <c r="I70" s="205"/>
      <c r="J70" s="206"/>
      <c r="K70" s="206"/>
      <c r="L70" s="206"/>
      <c r="M70" s="206"/>
      <c r="N70" s="205"/>
      <c r="O70" s="205"/>
      <c r="P70" s="205"/>
      <c r="Q70" s="205"/>
      <c r="R70" s="207"/>
    </row>
    <row r="71" spans="1:18" s="6" customFormat="1" ht="17.25" customHeight="1">
      <c r="A71" s="3"/>
      <c r="B71" s="3"/>
      <c r="C71" s="3" t="s">
        <v>106</v>
      </c>
      <c r="D71" s="3"/>
      <c r="E71" s="3"/>
      <c r="F71" s="181">
        <v>2839.8</v>
      </c>
      <c r="G71" s="181">
        <v>2617.3</v>
      </c>
      <c r="H71" s="181">
        <v>2749.8</v>
      </c>
      <c r="I71" s="181">
        <v>2721.9</v>
      </c>
      <c r="J71" s="181">
        <v>2694.1</v>
      </c>
      <c r="K71" s="181">
        <v>3157.824863</v>
      </c>
      <c r="L71" s="193">
        <v>3396.3</v>
      </c>
      <c r="M71" s="193">
        <v>3475.7</v>
      </c>
      <c r="N71" s="181">
        <v>3622</v>
      </c>
      <c r="O71" s="181"/>
      <c r="P71" s="181">
        <v>229707.5</v>
      </c>
      <c r="Q71" s="181">
        <v>5276.190698</v>
      </c>
      <c r="R71" s="181">
        <f>(Q71/P71)*100</f>
        <v>2.29691703492485</v>
      </c>
    </row>
    <row r="72" spans="1:18" s="303" customFormat="1" ht="20.25" customHeight="1">
      <c r="A72" s="301"/>
      <c r="B72" s="301"/>
      <c r="C72" s="301" t="s">
        <v>107</v>
      </c>
      <c r="D72" s="301"/>
      <c r="E72" s="301"/>
      <c r="F72" s="335">
        <v>6532.1</v>
      </c>
      <c r="G72" s="335">
        <v>6135.8</v>
      </c>
      <c r="H72" s="335">
        <v>6154.7</v>
      </c>
      <c r="I72" s="335">
        <v>6153.9</v>
      </c>
      <c r="J72" s="335">
        <v>6153.1</v>
      </c>
      <c r="K72" s="335">
        <v>6902.575619</v>
      </c>
      <c r="L72" s="338">
        <v>7447</v>
      </c>
      <c r="M72" s="338">
        <v>7830.2</v>
      </c>
      <c r="N72" s="335">
        <v>8150</v>
      </c>
      <c r="O72" s="335"/>
      <c r="P72" s="335">
        <v>234385</v>
      </c>
      <c r="Q72" s="335">
        <v>10260.057775</v>
      </c>
      <c r="R72" s="335">
        <f>(Q72/P72)*100</f>
        <v>4.377437879983788</v>
      </c>
    </row>
    <row r="73" spans="1:18" s="6" customFormat="1" ht="17.25" customHeight="1">
      <c r="A73" s="3"/>
      <c r="B73" s="3"/>
      <c r="C73" s="3" t="s">
        <v>108</v>
      </c>
      <c r="D73" s="3"/>
      <c r="E73" s="3"/>
      <c r="F73" s="181">
        <v>-3692.3</v>
      </c>
      <c r="G73" s="181">
        <v>-3518.5</v>
      </c>
      <c r="H73" s="181">
        <v>-3404.9</v>
      </c>
      <c r="I73" s="181">
        <v>-3432</v>
      </c>
      <c r="J73" s="181">
        <v>-3459</v>
      </c>
      <c r="K73" s="181">
        <v>-3744.750756</v>
      </c>
      <c r="L73" s="193">
        <v>-4050.7</v>
      </c>
      <c r="M73" s="193">
        <v>-4354.5</v>
      </c>
      <c r="N73" s="181">
        <v>-4528</v>
      </c>
      <c r="O73" s="181"/>
      <c r="P73" s="181">
        <v>-4677.5</v>
      </c>
      <c r="Q73" s="181">
        <v>-4983.867076999999</v>
      </c>
      <c r="R73" s="181" t="s">
        <v>66</v>
      </c>
    </row>
    <row r="74" spans="1:18" s="6" customFormat="1" ht="48" customHeight="1">
      <c r="A74" s="245" t="s">
        <v>109</v>
      </c>
      <c r="B74" s="245"/>
      <c r="C74" s="239"/>
      <c r="D74" s="239"/>
      <c r="E74" s="239"/>
      <c r="F74" s="192"/>
      <c r="G74" s="192"/>
      <c r="H74" s="192"/>
      <c r="I74" s="192"/>
      <c r="J74" s="192"/>
      <c r="K74" s="181"/>
      <c r="L74" s="192"/>
      <c r="M74" s="192"/>
      <c r="N74" s="192"/>
      <c r="O74" s="192"/>
      <c r="P74" s="192"/>
      <c r="Q74" s="192"/>
      <c r="R74" s="190"/>
    </row>
    <row r="75" spans="1:18" s="6" customFormat="1" ht="16.5" customHeight="1">
      <c r="A75" s="3"/>
      <c r="B75" s="3" t="s">
        <v>110</v>
      </c>
      <c r="C75" s="29"/>
      <c r="D75" s="29"/>
      <c r="E75" s="29"/>
      <c r="F75" s="181"/>
      <c r="G75" s="181"/>
      <c r="H75" s="181"/>
      <c r="I75" s="181"/>
      <c r="J75" s="181"/>
      <c r="K75" s="181"/>
      <c r="L75" s="181"/>
      <c r="M75" s="181"/>
      <c r="N75" s="184"/>
      <c r="O75" s="184"/>
      <c r="P75" s="184"/>
      <c r="Q75" s="181"/>
      <c r="R75" s="181"/>
    </row>
    <row r="76" spans="1:18" s="6" customFormat="1" ht="15" customHeight="1">
      <c r="A76" s="216"/>
      <c r="B76" s="216" t="s">
        <v>467</v>
      </c>
      <c r="C76" s="212"/>
      <c r="D76" s="212"/>
      <c r="E76" s="212"/>
      <c r="F76" s="221">
        <v>900880</v>
      </c>
      <c r="G76" s="221">
        <v>907257</v>
      </c>
      <c r="H76" s="221">
        <v>877778.08</v>
      </c>
      <c r="I76" s="221">
        <v>897022.6</v>
      </c>
      <c r="J76" s="221">
        <v>905740</v>
      </c>
      <c r="K76" s="221">
        <v>821352.66</v>
      </c>
      <c r="L76" s="221">
        <v>892171.52</v>
      </c>
      <c r="M76" s="221">
        <v>887550.3200000001</v>
      </c>
      <c r="N76" s="222">
        <v>884099.6999999998</v>
      </c>
      <c r="O76" s="222"/>
      <c r="P76" s="221">
        <v>18688834.790000007</v>
      </c>
      <c r="Q76" s="221">
        <v>846635.19</v>
      </c>
      <c r="R76" s="221">
        <f>(Q76/P76)*100</f>
        <v>4.530165735388791</v>
      </c>
    </row>
    <row r="77" spans="1:18" s="6" customFormat="1" ht="6" customHeight="1">
      <c r="A77" s="3"/>
      <c r="B77" s="3"/>
      <c r="C77" s="29"/>
      <c r="D77" s="29"/>
      <c r="E77" s="29"/>
      <c r="F77" s="181"/>
      <c r="G77" s="181"/>
      <c r="H77" s="181"/>
      <c r="I77" s="181"/>
      <c r="J77" s="181"/>
      <c r="K77" s="181"/>
      <c r="L77" s="181"/>
      <c r="M77" s="181"/>
      <c r="N77" s="184"/>
      <c r="O77" s="184"/>
      <c r="P77" s="184"/>
      <c r="Q77" s="181"/>
      <c r="R77" s="181"/>
    </row>
    <row r="78" spans="1:18" s="6" customFormat="1" ht="17.25" customHeight="1">
      <c r="A78" s="3"/>
      <c r="B78" s="3" t="s">
        <v>111</v>
      </c>
      <c r="C78" s="29"/>
      <c r="D78" s="29"/>
      <c r="E78" s="29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s="6" customFormat="1" ht="15.75">
      <c r="A79" s="3"/>
      <c r="B79" s="3" t="s">
        <v>467</v>
      </c>
      <c r="C79" s="29"/>
      <c r="D79" s="29"/>
      <c r="E79" s="29"/>
      <c r="F79" s="181">
        <v>583267</v>
      </c>
      <c r="G79" s="181">
        <v>604731</v>
      </c>
      <c r="H79" s="181">
        <v>575325.3</v>
      </c>
      <c r="I79" s="181">
        <v>572974.4</v>
      </c>
      <c r="J79" s="181">
        <v>589734.5</v>
      </c>
      <c r="K79" s="181">
        <v>484941.86</v>
      </c>
      <c r="L79" s="181">
        <v>573679.32</v>
      </c>
      <c r="M79" s="181">
        <v>574182.8</v>
      </c>
      <c r="N79" s="181">
        <v>557750.7</v>
      </c>
      <c r="O79" s="181"/>
      <c r="P79" s="181">
        <v>6223046.54</v>
      </c>
      <c r="Q79" s="181">
        <v>540203.86</v>
      </c>
      <c r="R79" s="181">
        <f>(Q79/P79)*100</f>
        <v>8.680697734264413</v>
      </c>
    </row>
    <row r="80" spans="1:18" s="6" customFormat="1" ht="6" customHeight="1">
      <c r="A80" s="3"/>
      <c r="B80" s="3"/>
      <c r="C80" s="29"/>
      <c r="D80" s="29"/>
      <c r="E80" s="29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s="6" customFormat="1" ht="16.5" customHeight="1">
      <c r="A81" s="3"/>
      <c r="B81" s="3" t="s">
        <v>514</v>
      </c>
      <c r="C81" s="29"/>
      <c r="D81" s="29"/>
      <c r="E81" s="29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s="6" customFormat="1" ht="15.75">
      <c r="A82" s="216"/>
      <c r="B82" s="216" t="s">
        <v>468</v>
      </c>
      <c r="C82" s="212"/>
      <c r="D82" s="212"/>
      <c r="E82" s="212"/>
      <c r="F82" s="221">
        <v>8630677</v>
      </c>
      <c r="G82" s="221">
        <v>8769343</v>
      </c>
      <c r="H82" s="221">
        <v>9280832.02</v>
      </c>
      <c r="I82" s="221">
        <v>9062896.9</v>
      </c>
      <c r="J82" s="221">
        <v>9503571.9</v>
      </c>
      <c r="K82" s="221">
        <v>8757077.858059</v>
      </c>
      <c r="L82" s="221">
        <v>8862610.03</v>
      </c>
      <c r="M82" s="221">
        <v>8982650.464999998</v>
      </c>
      <c r="N82" s="221">
        <v>8455814.971000006</v>
      </c>
      <c r="O82" s="221"/>
      <c r="P82" s="221">
        <v>426805720.08000004</v>
      </c>
      <c r="Q82" s="221">
        <v>9154417.758459998</v>
      </c>
      <c r="R82" s="221">
        <f>(Q82/P82)*100</f>
        <v>2.1448676359689145</v>
      </c>
    </row>
    <row r="83" spans="1:18" s="6" customFormat="1" ht="18" customHeight="1">
      <c r="A83" s="3"/>
      <c r="B83" s="3"/>
      <c r="C83" s="3"/>
      <c r="D83" s="3"/>
      <c r="E83" s="3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27"/>
    </row>
    <row r="84" spans="1:18" s="25" customFormat="1" ht="15.75">
      <c r="A84" s="44" t="s">
        <v>34</v>
      </c>
      <c r="B84" s="26"/>
      <c r="F84" s="16"/>
      <c r="G84" s="17"/>
      <c r="H84" s="17"/>
      <c r="I84" s="17"/>
      <c r="J84" s="18"/>
      <c r="K84" s="18"/>
      <c r="L84" s="18"/>
      <c r="M84" s="18"/>
      <c r="N84" s="17"/>
      <c r="O84" s="17"/>
      <c r="P84" s="17"/>
      <c r="Q84" s="17"/>
      <c r="R84" s="45"/>
    </row>
    <row r="85" spans="1:18" s="25" customFormat="1" ht="15.75">
      <c r="A85" s="44"/>
      <c r="B85" s="26"/>
      <c r="F85" s="16"/>
      <c r="G85" s="17"/>
      <c r="H85" s="17"/>
      <c r="I85" s="17"/>
      <c r="J85" s="18"/>
      <c r="K85" s="18"/>
      <c r="L85" s="18"/>
      <c r="M85" s="18"/>
      <c r="N85" s="17"/>
      <c r="O85" s="17"/>
      <c r="P85" s="17"/>
      <c r="Q85" s="17"/>
      <c r="R85" s="45"/>
    </row>
    <row r="86" spans="1:18" s="25" customFormat="1" ht="15.75">
      <c r="A86" s="26"/>
      <c r="B86" s="26"/>
      <c r="F86" s="16"/>
      <c r="G86" s="17"/>
      <c r="H86" s="17"/>
      <c r="I86" s="17"/>
      <c r="J86" s="18"/>
      <c r="K86" s="18"/>
      <c r="L86" s="18"/>
      <c r="M86" s="18"/>
      <c r="N86" s="17"/>
      <c r="O86" s="17"/>
      <c r="P86" s="17"/>
      <c r="Q86" s="17"/>
      <c r="R86" s="45"/>
    </row>
    <row r="87" spans="1:18" s="25" customFormat="1" ht="18.75">
      <c r="A87" s="411"/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</row>
    <row r="88" spans="1:18" s="25" customFormat="1" ht="15.75">
      <c r="A88" s="26"/>
      <c r="B88" s="26"/>
      <c r="F88" s="16"/>
      <c r="G88" s="17"/>
      <c r="H88" s="17"/>
      <c r="I88" s="17"/>
      <c r="J88" s="18"/>
      <c r="K88" s="18"/>
      <c r="L88" s="18"/>
      <c r="M88" s="18"/>
      <c r="N88" s="17"/>
      <c r="O88" s="17"/>
      <c r="P88" s="17"/>
      <c r="Q88" s="17"/>
      <c r="R88" s="45"/>
    </row>
    <row r="89" spans="1:18" s="25" customFormat="1" ht="15.75">
      <c r="A89" s="26"/>
      <c r="B89" s="26"/>
      <c r="F89" s="16"/>
      <c r="G89" s="17"/>
      <c r="H89" s="17"/>
      <c r="I89" s="17"/>
      <c r="J89" s="18"/>
      <c r="K89" s="18"/>
      <c r="L89" s="18"/>
      <c r="M89" s="18"/>
      <c r="N89" s="17"/>
      <c r="O89" s="17"/>
      <c r="P89" s="17"/>
      <c r="Q89" s="17"/>
      <c r="R89" s="45"/>
    </row>
    <row r="90" spans="1:18" s="25" customFormat="1" ht="15.75">
      <c r="A90" s="26"/>
      <c r="B90" s="26"/>
      <c r="F90" s="16"/>
      <c r="G90" s="17"/>
      <c r="H90" s="17"/>
      <c r="I90" s="17"/>
      <c r="J90" s="18"/>
      <c r="K90" s="18"/>
      <c r="L90" s="18"/>
      <c r="M90" s="18"/>
      <c r="N90" s="17"/>
      <c r="O90" s="17"/>
      <c r="P90" s="17"/>
      <c r="Q90" s="17"/>
      <c r="R90" s="45"/>
    </row>
    <row r="91" spans="1:18" s="25" customFormat="1" ht="15.75">
      <c r="A91" s="26"/>
      <c r="B91" s="26"/>
      <c r="F91" s="16"/>
      <c r="G91" s="17"/>
      <c r="H91" s="17"/>
      <c r="I91" s="17"/>
      <c r="J91" s="18"/>
      <c r="K91" s="18"/>
      <c r="L91" s="18"/>
      <c r="M91" s="18"/>
      <c r="N91" s="17"/>
      <c r="O91" s="17"/>
      <c r="P91" s="17"/>
      <c r="Q91" s="17"/>
      <c r="R91" s="45"/>
    </row>
    <row r="92" spans="1:18" s="25" customFormat="1" ht="15.75">
      <c r="A92" s="26"/>
      <c r="B92" s="26"/>
      <c r="F92" s="16"/>
      <c r="G92" s="17"/>
      <c r="H92" s="17"/>
      <c r="I92" s="17"/>
      <c r="J92" s="18"/>
      <c r="K92" s="18"/>
      <c r="L92" s="18"/>
      <c r="M92" s="18"/>
      <c r="N92" s="17"/>
      <c r="O92" s="17"/>
      <c r="P92" s="17"/>
      <c r="Q92" s="17"/>
      <c r="R92" s="45"/>
    </row>
    <row r="93" spans="1:18" s="25" customFormat="1" ht="15.75">
      <c r="A93" s="26"/>
      <c r="B93" s="26"/>
      <c r="F93" s="16"/>
      <c r="G93" s="17"/>
      <c r="H93" s="17"/>
      <c r="I93" s="17"/>
      <c r="J93" s="18"/>
      <c r="K93" s="18"/>
      <c r="L93" s="18"/>
      <c r="M93" s="18"/>
      <c r="N93" s="17"/>
      <c r="O93" s="17"/>
      <c r="P93" s="17"/>
      <c r="Q93" s="17"/>
      <c r="R93" s="45"/>
    </row>
    <row r="94" spans="1:18" s="25" customFormat="1" ht="15.75">
      <c r="A94" s="26"/>
      <c r="B94" s="26"/>
      <c r="F94" s="16"/>
      <c r="G94" s="17"/>
      <c r="H94" s="17"/>
      <c r="I94" s="17"/>
      <c r="J94" s="18"/>
      <c r="K94" s="18"/>
      <c r="L94" s="18"/>
      <c r="M94" s="18"/>
      <c r="N94" s="17"/>
      <c r="O94" s="17"/>
      <c r="P94" s="17"/>
      <c r="Q94" s="17"/>
      <c r="R94" s="45"/>
    </row>
    <row r="95" spans="1:18" s="25" customFormat="1" ht="15.75">
      <c r="A95" s="26"/>
      <c r="B95" s="26"/>
      <c r="F95" s="16"/>
      <c r="G95" s="17"/>
      <c r="H95" s="17"/>
      <c r="I95" s="17"/>
      <c r="J95" s="18"/>
      <c r="K95" s="18"/>
      <c r="L95" s="18"/>
      <c r="M95" s="18"/>
      <c r="N95" s="17"/>
      <c r="O95" s="17"/>
      <c r="P95" s="17"/>
      <c r="Q95" s="17"/>
      <c r="R95" s="45"/>
    </row>
    <row r="96" spans="1:18" s="25" customFormat="1" ht="15.75">
      <c r="A96" s="26"/>
      <c r="B96" s="26"/>
      <c r="F96" s="16"/>
      <c r="G96" s="17"/>
      <c r="H96" s="17"/>
      <c r="I96" s="17"/>
      <c r="J96" s="18"/>
      <c r="K96" s="18"/>
      <c r="L96" s="18"/>
      <c r="M96" s="18"/>
      <c r="N96" s="17"/>
      <c r="O96" s="17"/>
      <c r="P96" s="17"/>
      <c r="Q96" s="17"/>
      <c r="R96" s="45"/>
    </row>
    <row r="97" spans="1:18" s="25" customFormat="1" ht="15.75">
      <c r="A97" s="26"/>
      <c r="B97" s="26"/>
      <c r="F97" s="16"/>
      <c r="G97" s="17"/>
      <c r="H97" s="17"/>
      <c r="I97" s="17"/>
      <c r="J97" s="18"/>
      <c r="K97" s="18"/>
      <c r="L97" s="18"/>
      <c r="M97" s="18"/>
      <c r="N97" s="17"/>
      <c r="O97" s="17"/>
      <c r="P97" s="17"/>
      <c r="Q97" s="17"/>
      <c r="R97" s="45"/>
    </row>
    <row r="98" spans="1:18" s="25" customFormat="1" ht="15.75">
      <c r="A98" s="26"/>
      <c r="B98" s="26"/>
      <c r="F98" s="16"/>
      <c r="G98" s="17"/>
      <c r="H98" s="17"/>
      <c r="I98" s="17"/>
      <c r="J98" s="18"/>
      <c r="K98" s="18"/>
      <c r="L98" s="18"/>
      <c r="M98" s="18"/>
      <c r="N98" s="17"/>
      <c r="O98" s="17"/>
      <c r="P98" s="17"/>
      <c r="Q98" s="17"/>
      <c r="R98" s="45"/>
    </row>
    <row r="99" spans="1:18" s="25" customFormat="1" ht="15.75">
      <c r="A99" s="26"/>
      <c r="B99" s="26"/>
      <c r="F99" s="26"/>
      <c r="G99" s="43"/>
      <c r="H99" s="43"/>
      <c r="I99" s="43"/>
      <c r="J99" s="21"/>
      <c r="K99" s="21"/>
      <c r="L99" s="21"/>
      <c r="M99" s="21"/>
      <c r="N99" s="43"/>
      <c r="O99" s="43"/>
      <c r="P99" s="43"/>
      <c r="Q99" s="43"/>
      <c r="R99" s="46"/>
    </row>
    <row r="100" spans="1:18" s="25" customFormat="1" ht="15.75">
      <c r="A100" s="26"/>
      <c r="B100" s="26"/>
      <c r="F100" s="26"/>
      <c r="G100" s="43"/>
      <c r="H100" s="43"/>
      <c r="I100" s="43"/>
      <c r="J100" s="21"/>
      <c r="K100" s="21"/>
      <c r="L100" s="21"/>
      <c r="M100" s="21"/>
      <c r="N100" s="43"/>
      <c r="O100" s="43"/>
      <c r="P100" s="43"/>
      <c r="Q100" s="43"/>
      <c r="R100" s="46"/>
    </row>
    <row r="101" spans="1:18" s="25" customFormat="1" ht="15.75">
      <c r="A101" s="26"/>
      <c r="B101" s="26"/>
      <c r="F101" s="26"/>
      <c r="G101" s="43"/>
      <c r="H101" s="43"/>
      <c r="I101" s="43"/>
      <c r="J101" s="21"/>
      <c r="K101" s="21"/>
      <c r="L101" s="21"/>
      <c r="M101" s="21"/>
      <c r="N101" s="43"/>
      <c r="O101" s="43"/>
      <c r="P101" s="43"/>
      <c r="Q101" s="43"/>
      <c r="R101" s="46"/>
    </row>
    <row r="102" spans="1:18" s="25" customFormat="1" ht="15.75">
      <c r="A102" s="26"/>
      <c r="B102" s="26"/>
      <c r="F102" s="26"/>
      <c r="G102" s="43"/>
      <c r="H102" s="43"/>
      <c r="I102" s="43"/>
      <c r="J102" s="21"/>
      <c r="K102" s="21"/>
      <c r="L102" s="21"/>
      <c r="M102" s="21"/>
      <c r="N102" s="43"/>
      <c r="O102" s="43"/>
      <c r="P102" s="43"/>
      <c r="Q102" s="43"/>
      <c r="R102" s="46"/>
    </row>
    <row r="103" spans="1:18" s="25" customFormat="1" ht="15.75">
      <c r="A103" s="26"/>
      <c r="B103" s="26"/>
      <c r="F103" s="26"/>
      <c r="G103" s="43"/>
      <c r="H103" s="43"/>
      <c r="I103" s="43"/>
      <c r="J103" s="21"/>
      <c r="K103" s="21"/>
      <c r="L103" s="21"/>
      <c r="M103" s="21"/>
      <c r="N103" s="43"/>
      <c r="O103" s="43"/>
      <c r="P103" s="43"/>
      <c r="Q103" s="43"/>
      <c r="R103" s="46"/>
    </row>
    <row r="104" spans="1:18" s="25" customFormat="1" ht="15.75">
      <c r="A104" s="26"/>
      <c r="B104" s="26"/>
      <c r="F104" s="26"/>
      <c r="G104" s="43"/>
      <c r="H104" s="43"/>
      <c r="I104" s="43"/>
      <c r="J104" s="21"/>
      <c r="K104" s="21"/>
      <c r="L104" s="21"/>
      <c r="M104" s="21"/>
      <c r="N104" s="43"/>
      <c r="O104" s="43"/>
      <c r="P104" s="43"/>
      <c r="Q104" s="43"/>
      <c r="R104" s="46"/>
    </row>
    <row r="105" spans="1:18" s="25" customFormat="1" ht="15.75">
      <c r="A105" s="26"/>
      <c r="B105" s="26"/>
      <c r="F105" s="26"/>
      <c r="G105" s="43"/>
      <c r="H105" s="43"/>
      <c r="I105" s="43"/>
      <c r="J105" s="21"/>
      <c r="K105" s="21"/>
      <c r="L105" s="21"/>
      <c r="M105" s="21"/>
      <c r="N105" s="43"/>
      <c r="O105" s="43"/>
      <c r="P105" s="43"/>
      <c r="Q105" s="43"/>
      <c r="R105" s="46"/>
    </row>
    <row r="106" spans="1:18" s="25" customFormat="1" ht="15.75">
      <c r="A106" s="26"/>
      <c r="B106" s="26"/>
      <c r="F106" s="26"/>
      <c r="G106" s="43"/>
      <c r="H106" s="43"/>
      <c r="I106" s="43"/>
      <c r="J106" s="21"/>
      <c r="K106" s="21"/>
      <c r="L106" s="21"/>
      <c r="M106" s="21"/>
      <c r="N106" s="43"/>
      <c r="O106" s="43"/>
      <c r="P106" s="43"/>
      <c r="Q106" s="43"/>
      <c r="R106" s="46"/>
    </row>
    <row r="107" spans="1:18" s="25" customFormat="1" ht="15.75">
      <c r="A107" s="26"/>
      <c r="B107" s="26"/>
      <c r="F107" s="26"/>
      <c r="G107" s="43"/>
      <c r="H107" s="43"/>
      <c r="I107" s="43"/>
      <c r="J107" s="21"/>
      <c r="K107" s="21"/>
      <c r="L107" s="21"/>
      <c r="M107" s="21"/>
      <c r="N107" s="43"/>
      <c r="O107" s="43"/>
      <c r="P107" s="43"/>
      <c r="Q107" s="43"/>
      <c r="R107" s="46"/>
    </row>
    <row r="108" spans="1:18" s="25" customFormat="1" ht="15.75">
      <c r="A108" s="26"/>
      <c r="B108" s="26"/>
      <c r="F108" s="26"/>
      <c r="G108" s="43"/>
      <c r="H108" s="43"/>
      <c r="I108" s="43"/>
      <c r="J108" s="21"/>
      <c r="K108" s="21"/>
      <c r="L108" s="21"/>
      <c r="M108" s="21"/>
      <c r="N108" s="43"/>
      <c r="O108" s="43"/>
      <c r="P108" s="43"/>
      <c r="Q108" s="43"/>
      <c r="R108" s="46"/>
    </row>
    <row r="109" spans="1:18" s="25" customFormat="1" ht="15.75">
      <c r="A109" s="26"/>
      <c r="B109" s="26"/>
      <c r="F109" s="26"/>
      <c r="G109" s="43"/>
      <c r="H109" s="43"/>
      <c r="I109" s="43"/>
      <c r="J109" s="21"/>
      <c r="K109" s="21"/>
      <c r="L109" s="21"/>
      <c r="M109" s="21"/>
      <c r="N109" s="43"/>
      <c r="O109" s="43"/>
      <c r="P109" s="43"/>
      <c r="Q109" s="43"/>
      <c r="R109" s="46"/>
    </row>
    <row r="110" spans="1:18" s="25" customFormat="1" ht="15.75">
      <c r="A110" s="26"/>
      <c r="B110" s="26"/>
      <c r="F110" s="26"/>
      <c r="G110" s="43"/>
      <c r="H110" s="43"/>
      <c r="I110" s="43"/>
      <c r="J110" s="21"/>
      <c r="K110" s="21"/>
      <c r="L110" s="21"/>
      <c r="M110" s="21"/>
      <c r="N110" s="43"/>
      <c r="O110" s="43"/>
      <c r="P110" s="43"/>
      <c r="Q110" s="43"/>
      <c r="R110" s="46"/>
    </row>
  </sheetData>
  <sheetProtection/>
  <mergeCells count="13">
    <mergeCell ref="Q1:R1"/>
    <mergeCell ref="A4:E5"/>
    <mergeCell ref="G4:G5"/>
    <mergeCell ref="K4:K5"/>
    <mergeCell ref="H4:H5"/>
    <mergeCell ref="I4:I5"/>
    <mergeCell ref="M4:M5"/>
    <mergeCell ref="J4:J5"/>
    <mergeCell ref="F4:F5"/>
    <mergeCell ref="N4:N5"/>
    <mergeCell ref="L4:L5"/>
    <mergeCell ref="P4:R4"/>
    <mergeCell ref="A87:R87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&amp;C&amp;"Gill Sans,Normal"&amp;23 &amp;24 &amp;R&amp;"Gill Sans,Normal"&amp;24 12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U511"/>
  <sheetViews>
    <sheetView showGridLines="0" view="pageBreakPreview" zoomScale="60" zoomScaleNormal="65" zoomScalePageLayoutView="0" workbookViewId="0" topLeftCell="A1">
      <selection activeCell="I90" sqref="I90"/>
    </sheetView>
  </sheetViews>
  <sheetFormatPr defaultColWidth="9.77734375" defaultRowHeight="15.75"/>
  <cols>
    <col min="1" max="4" width="2.77734375" style="1" customWidth="1"/>
    <col min="5" max="5" width="33.77734375" style="1" customWidth="1"/>
    <col min="6" max="6" width="12.6640625" style="1" customWidth="1"/>
    <col min="7" max="9" width="12.6640625" style="47" customWidth="1"/>
    <col min="10" max="14" width="12.6640625" style="2" customWidth="1"/>
    <col min="15" max="15" width="1.77734375" style="2" customWidth="1"/>
    <col min="16" max="16" width="13.6640625" style="47" customWidth="1"/>
    <col min="17" max="17" width="13.3359375" style="47" customWidth="1"/>
    <col min="18" max="18" width="6.88671875" style="48" customWidth="1"/>
    <col min="19" max="19" width="11.6640625" style="1" bestFit="1" customWidth="1"/>
    <col min="20" max="16384" width="9.77734375" style="1" customWidth="1"/>
  </cols>
  <sheetData>
    <row r="1" spans="1:18" ht="26.25">
      <c r="A1" s="244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420" t="s">
        <v>78</v>
      </c>
      <c r="R1" s="420"/>
    </row>
    <row r="2" spans="1:18" ht="21" customHeight="1">
      <c r="A2" s="244" t="s">
        <v>146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ht="15" customHeight="1">
      <c r="A3" s="49"/>
      <c r="B3" s="50"/>
      <c r="C3" s="50"/>
      <c r="D3" s="50"/>
      <c r="E3" s="50"/>
      <c r="F3" s="6"/>
      <c r="G3" s="17"/>
      <c r="H3" s="17"/>
      <c r="I3" s="17"/>
      <c r="J3" s="18"/>
      <c r="K3" s="18"/>
      <c r="L3" s="18"/>
      <c r="M3" s="18"/>
      <c r="N3" s="18"/>
      <c r="O3" s="18"/>
      <c r="P3" s="17"/>
      <c r="Q3" s="17"/>
      <c r="R3" s="45"/>
    </row>
    <row r="4" spans="1:18" ht="24.75" customHeight="1">
      <c r="A4" s="430" t="s">
        <v>79</v>
      </c>
      <c r="B4" s="430"/>
      <c r="C4" s="430"/>
      <c r="D4" s="430"/>
      <c r="E4" s="430"/>
      <c r="F4" s="428">
        <v>2000</v>
      </c>
      <c r="G4" s="428">
        <v>2001</v>
      </c>
      <c r="H4" s="428">
        <v>2002</v>
      </c>
      <c r="I4" s="428">
        <v>2003</v>
      </c>
      <c r="J4" s="428">
        <v>2004</v>
      </c>
      <c r="K4" s="428">
        <v>2005</v>
      </c>
      <c r="L4" s="428">
        <v>2006</v>
      </c>
      <c r="M4" s="428">
        <v>2007</v>
      </c>
      <c r="N4" s="428">
        <v>2008</v>
      </c>
      <c r="O4" s="289"/>
      <c r="P4" s="432" t="s">
        <v>145</v>
      </c>
      <c r="Q4" s="432"/>
      <c r="R4" s="432"/>
    </row>
    <row r="5" spans="1:18" ht="24.75" customHeight="1">
      <c r="A5" s="431"/>
      <c r="B5" s="431"/>
      <c r="C5" s="431"/>
      <c r="D5" s="431"/>
      <c r="E5" s="431"/>
      <c r="F5" s="429"/>
      <c r="G5" s="429"/>
      <c r="H5" s="429"/>
      <c r="I5" s="429"/>
      <c r="J5" s="429"/>
      <c r="K5" s="433"/>
      <c r="L5" s="433"/>
      <c r="M5" s="433"/>
      <c r="N5" s="433"/>
      <c r="O5" s="290"/>
      <c r="P5" s="255" t="s">
        <v>80</v>
      </c>
      <c r="Q5" s="255" t="s">
        <v>81</v>
      </c>
      <c r="R5" s="256" t="s">
        <v>27</v>
      </c>
    </row>
    <row r="6" spans="1:18" ht="24" customHeight="1">
      <c r="A6" s="249"/>
      <c r="B6" s="249"/>
      <c r="C6" s="249"/>
      <c r="D6" s="249"/>
      <c r="E6" s="249"/>
      <c r="F6" s="250"/>
      <c r="G6" s="250"/>
      <c r="H6" s="250"/>
      <c r="I6" s="250"/>
      <c r="J6" s="250"/>
      <c r="K6" s="250"/>
      <c r="L6" s="251"/>
      <c r="M6" s="251"/>
      <c r="N6" s="251"/>
      <c r="O6" s="250"/>
      <c r="P6" s="251"/>
      <c r="Q6" s="251"/>
      <c r="R6" s="252"/>
    </row>
    <row r="7" spans="1:18" s="6" customFormat="1" ht="16.5" customHeight="1">
      <c r="A7" s="3"/>
      <c r="B7" s="3" t="s">
        <v>466</v>
      </c>
      <c r="C7" s="3"/>
      <c r="D7" s="3"/>
      <c r="E7" s="3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7"/>
    </row>
    <row r="8" spans="1:18" s="303" customFormat="1" ht="16.5" customHeight="1">
      <c r="A8" s="301"/>
      <c r="B8" s="301" t="s">
        <v>468</v>
      </c>
      <c r="C8" s="301"/>
      <c r="D8" s="301"/>
      <c r="E8" s="301"/>
      <c r="F8" s="335">
        <v>1716036.5</v>
      </c>
      <c r="G8" s="335">
        <v>2370962</v>
      </c>
      <c r="H8" s="335">
        <v>2116952.47</v>
      </c>
      <c r="I8" s="335">
        <v>1923428.1</v>
      </c>
      <c r="J8" s="335">
        <v>2227699.54</v>
      </c>
      <c r="K8" s="335">
        <v>1311779.76</v>
      </c>
      <c r="L8" s="335">
        <v>1801330</v>
      </c>
      <c r="M8" s="335">
        <v>2002701.13</v>
      </c>
      <c r="N8" s="335">
        <v>1809476.3410000056</v>
      </c>
      <c r="O8" s="335"/>
      <c r="P8" s="335">
        <v>20142815.76</v>
      </c>
      <c r="Q8" s="335">
        <v>1716201.08</v>
      </c>
      <c r="R8" s="335">
        <f>(Q8/P8)*100</f>
        <v>8.520164710080236</v>
      </c>
    </row>
    <row r="9" spans="1:18" ht="6" customHeight="1">
      <c r="A9" s="249"/>
      <c r="B9" s="249"/>
      <c r="C9" s="249"/>
      <c r="D9" s="249"/>
      <c r="E9" s="249"/>
      <c r="F9" s="253"/>
      <c r="G9" s="253"/>
      <c r="H9" s="253"/>
      <c r="I9" s="253"/>
      <c r="J9" s="253"/>
      <c r="K9" s="253"/>
      <c r="L9" s="195"/>
      <c r="M9" s="195"/>
      <c r="N9" s="195"/>
      <c r="O9" s="253"/>
      <c r="P9" s="195"/>
      <c r="Q9" s="195"/>
      <c r="R9" s="195"/>
    </row>
    <row r="10" spans="1:18" s="6" customFormat="1" ht="16.5" customHeight="1">
      <c r="A10" s="3"/>
      <c r="B10" s="3" t="s">
        <v>112</v>
      </c>
      <c r="C10" s="29"/>
      <c r="D10" s="29"/>
      <c r="E10" s="29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</row>
    <row r="11" spans="1:18" s="6" customFormat="1" ht="15.75">
      <c r="A11" s="3"/>
      <c r="B11" s="3" t="s">
        <v>40</v>
      </c>
      <c r="C11" s="29"/>
      <c r="D11" s="29"/>
      <c r="E11" s="29"/>
      <c r="F11" s="181">
        <v>8686051.4</v>
      </c>
      <c r="G11" s="181">
        <v>9776532</v>
      </c>
      <c r="H11" s="181">
        <v>7716580.0528</v>
      </c>
      <c r="I11" s="181">
        <v>13276686</v>
      </c>
      <c r="J11" s="181">
        <v>14041087.8</v>
      </c>
      <c r="K11" s="181">
        <v>13365493.34065537</v>
      </c>
      <c r="L11" s="181">
        <v>14916036.736337302</v>
      </c>
      <c r="M11" s="181">
        <v>16501294.411215002</v>
      </c>
      <c r="N11" s="181">
        <v>17994509.954155125</v>
      </c>
      <c r="O11" s="181"/>
      <c r="P11" s="181">
        <v>294661930.6</v>
      </c>
      <c r="Q11" s="181">
        <v>19427320.829790004</v>
      </c>
      <c r="R11" s="181">
        <f>(Q11/P11)*100</f>
        <v>6.593088150285133</v>
      </c>
    </row>
    <row r="12" spans="1:18" s="6" customFormat="1" ht="6" customHeight="1">
      <c r="A12" s="3"/>
      <c r="B12" s="3"/>
      <c r="C12" s="29"/>
      <c r="D12" s="29"/>
      <c r="E12" s="29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</row>
    <row r="13" spans="1:18" s="6" customFormat="1" ht="16.5" customHeight="1">
      <c r="A13" s="3"/>
      <c r="B13" s="3" t="s">
        <v>113</v>
      </c>
      <c r="C13" s="29"/>
      <c r="D13" s="29"/>
      <c r="E13" s="29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</row>
    <row r="14" spans="1:18" s="303" customFormat="1" ht="15.75">
      <c r="A14" s="301"/>
      <c r="B14" s="301" t="s">
        <v>40</v>
      </c>
      <c r="C14" s="301"/>
      <c r="D14" s="301"/>
      <c r="E14" s="323"/>
      <c r="F14" s="335">
        <v>2466976.3</v>
      </c>
      <c r="G14" s="335">
        <v>3283248</v>
      </c>
      <c r="H14" s="335">
        <v>2860761.87357</v>
      </c>
      <c r="I14" s="335">
        <v>2966489</v>
      </c>
      <c r="J14" s="335">
        <v>3632007</v>
      </c>
      <c r="K14" s="335">
        <v>2236050.607</v>
      </c>
      <c r="L14" s="335">
        <v>4369674.156764446</v>
      </c>
      <c r="M14" s="335">
        <v>5314980.707146911</v>
      </c>
      <c r="N14" s="335">
        <v>5569846.8918490345</v>
      </c>
      <c r="O14" s="335"/>
      <c r="P14" s="335">
        <v>56441235.19025</v>
      </c>
      <c r="Q14" s="335">
        <v>5663463.564</v>
      </c>
      <c r="R14" s="335">
        <f>(Q14/P14)*100</f>
        <v>10.034265807454087</v>
      </c>
    </row>
    <row r="15" spans="1:18" s="6" customFormat="1" ht="24" customHeight="1">
      <c r="A15" s="3"/>
      <c r="B15" s="3"/>
      <c r="C15" s="3"/>
      <c r="D15" s="3"/>
      <c r="E15" s="29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93"/>
    </row>
    <row r="16" spans="1:18" s="6" customFormat="1" ht="15" customHeight="1">
      <c r="A16" s="51"/>
      <c r="B16" s="3" t="s">
        <v>166</v>
      </c>
      <c r="E16" s="37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s="6" customFormat="1" ht="15" customHeight="1">
      <c r="A17" s="51"/>
      <c r="B17" s="3" t="s">
        <v>40</v>
      </c>
      <c r="E17" s="37"/>
      <c r="F17" s="181">
        <v>713868</v>
      </c>
      <c r="G17" s="181">
        <v>442305.5</v>
      </c>
      <c r="H17" s="181">
        <v>1163196</v>
      </c>
      <c r="I17" s="181">
        <v>1194519</v>
      </c>
      <c r="J17" s="181">
        <v>1558331</v>
      </c>
      <c r="K17" s="181">
        <v>2046994.2056</v>
      </c>
      <c r="L17" s="181">
        <v>2292765.2</v>
      </c>
      <c r="M17" s="181">
        <v>2441334.8</v>
      </c>
      <c r="N17" s="181">
        <v>3014954.878970001</v>
      </c>
      <c r="O17" s="181"/>
      <c r="P17" s="181">
        <v>89426375.04772</v>
      </c>
      <c r="Q17" s="181">
        <v>3630292.25523</v>
      </c>
      <c r="R17" s="181">
        <f>(Q17/P17)*100</f>
        <v>4.05953193707426</v>
      </c>
    </row>
    <row r="18" spans="1:18" s="6" customFormat="1" ht="6" customHeight="1">
      <c r="A18" s="51"/>
      <c r="B18" s="3"/>
      <c r="E18" s="37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1:18" s="303" customFormat="1" ht="16.5" customHeight="1">
      <c r="A19" s="327"/>
      <c r="B19" s="327"/>
      <c r="C19" s="301" t="s">
        <v>114</v>
      </c>
      <c r="D19" s="301"/>
      <c r="E19" s="301"/>
      <c r="F19" s="335">
        <v>281255</v>
      </c>
      <c r="G19" s="335">
        <v>252051.5</v>
      </c>
      <c r="H19" s="335">
        <v>381698</v>
      </c>
      <c r="I19" s="335">
        <v>605596</v>
      </c>
      <c r="J19" s="335">
        <v>984591</v>
      </c>
      <c r="K19" s="335">
        <v>1391898.767</v>
      </c>
      <c r="L19" s="335">
        <v>1747923</v>
      </c>
      <c r="M19" s="335">
        <v>2297077.9</v>
      </c>
      <c r="N19" s="335">
        <v>2887879.366609999</v>
      </c>
      <c r="O19" s="335"/>
      <c r="P19" s="335">
        <v>79072141.71805</v>
      </c>
      <c r="Q19" s="335">
        <v>3440108.20655</v>
      </c>
      <c r="R19" s="335">
        <f>(Q19/P19)*100</f>
        <v>4.350594446798343</v>
      </c>
    </row>
    <row r="20" spans="1:18" s="6" customFormat="1" ht="18.75" customHeight="1">
      <c r="A20" s="3"/>
      <c r="B20" s="3"/>
      <c r="C20" s="61" t="s">
        <v>115</v>
      </c>
      <c r="D20" s="3"/>
      <c r="E20" s="3"/>
      <c r="F20" s="199">
        <v>432613</v>
      </c>
      <c r="G20" s="199">
        <v>190254</v>
      </c>
      <c r="H20" s="199">
        <v>781498</v>
      </c>
      <c r="I20" s="199">
        <v>588923</v>
      </c>
      <c r="J20" s="199">
        <v>573740</v>
      </c>
      <c r="K20" s="199">
        <v>655095.4386</v>
      </c>
      <c r="L20" s="199">
        <v>544842.2</v>
      </c>
      <c r="M20" s="199">
        <v>144256.9</v>
      </c>
      <c r="N20" s="199">
        <v>127075.51236</v>
      </c>
      <c r="O20" s="199"/>
      <c r="P20" s="199">
        <v>10354233.32967</v>
      </c>
      <c r="Q20" s="199">
        <v>190184.04868</v>
      </c>
      <c r="R20" s="199">
        <f>(Q20/P20)*100</f>
        <v>1.836775767212321</v>
      </c>
    </row>
    <row r="21" spans="1:18" s="6" customFormat="1" ht="24" customHeight="1">
      <c r="A21" s="3"/>
      <c r="B21" s="3"/>
      <c r="C21" s="3"/>
      <c r="D21" s="3"/>
      <c r="E21" s="3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93"/>
    </row>
    <row r="22" spans="1:18" s="6" customFormat="1" ht="16.5" customHeight="1">
      <c r="A22" s="3"/>
      <c r="B22" s="3" t="s">
        <v>116</v>
      </c>
      <c r="E22" s="3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93"/>
    </row>
    <row r="23" spans="1:18" s="6" customFormat="1" ht="6" customHeight="1">
      <c r="A23" s="3"/>
      <c r="B23" s="3"/>
      <c r="E23" s="3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93"/>
    </row>
    <row r="24" spans="1:18" s="6" customFormat="1" ht="16.5" customHeight="1">
      <c r="A24" s="3"/>
      <c r="B24" s="3"/>
      <c r="C24" s="3" t="s">
        <v>117</v>
      </c>
      <c r="D24" s="3"/>
      <c r="E24" s="3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</row>
    <row r="25" spans="1:18" s="6" customFormat="1" ht="16.5" customHeight="1">
      <c r="A25" s="3"/>
      <c r="B25" s="3"/>
      <c r="C25" s="3" t="s">
        <v>467</v>
      </c>
      <c r="D25" s="3"/>
      <c r="E25" s="3"/>
      <c r="F25" s="181">
        <v>1049409.27</v>
      </c>
      <c r="G25" s="181">
        <v>1143508.3</v>
      </c>
      <c r="H25" s="181">
        <v>1073010.9</v>
      </c>
      <c r="I25" s="181">
        <v>1092152</v>
      </c>
      <c r="J25" s="181">
        <v>1082063.6</v>
      </c>
      <c r="K25" s="181">
        <v>1087108</v>
      </c>
      <c r="L25" s="181">
        <v>1109332</v>
      </c>
      <c r="M25" s="181">
        <v>1110181</v>
      </c>
      <c r="N25" s="181">
        <v>1150748.23</v>
      </c>
      <c r="O25" s="181"/>
      <c r="P25" s="181" t="s">
        <v>65</v>
      </c>
      <c r="Q25" s="375">
        <v>1149805.70824</v>
      </c>
      <c r="R25" s="181" t="s">
        <v>66</v>
      </c>
    </row>
    <row r="26" spans="1:18" s="303" customFormat="1" ht="20.25" customHeight="1">
      <c r="A26" s="301"/>
      <c r="B26" s="301"/>
      <c r="C26" s="301" t="s">
        <v>118</v>
      </c>
      <c r="D26" s="301"/>
      <c r="E26" s="301"/>
      <c r="F26" s="335">
        <v>1199</v>
      </c>
      <c r="G26" s="335">
        <v>1251</v>
      </c>
      <c r="H26" s="335">
        <v>1214</v>
      </c>
      <c r="I26" s="335">
        <v>1220</v>
      </c>
      <c r="J26" s="335">
        <v>1224</v>
      </c>
      <c r="K26" s="335">
        <v>1222</v>
      </c>
      <c r="L26" s="335">
        <v>1222</v>
      </c>
      <c r="M26" s="335">
        <v>1229</v>
      </c>
      <c r="N26" s="335">
        <v>1228</v>
      </c>
      <c r="O26" s="335"/>
      <c r="P26" s="335" t="s">
        <v>65</v>
      </c>
      <c r="Q26" s="376">
        <v>1229</v>
      </c>
      <c r="R26" s="335" t="s">
        <v>66</v>
      </c>
    </row>
    <row r="27" spans="1:18" s="6" customFormat="1" ht="17.25" customHeight="1">
      <c r="A27" s="3"/>
      <c r="B27" s="3"/>
      <c r="C27" s="3" t="s">
        <v>119</v>
      </c>
      <c r="D27" s="3"/>
      <c r="E27" s="3"/>
      <c r="F27" s="181">
        <v>337544</v>
      </c>
      <c r="G27" s="181">
        <v>348102</v>
      </c>
      <c r="H27" s="181">
        <v>351746</v>
      </c>
      <c r="I27" s="181">
        <v>360934</v>
      </c>
      <c r="J27" s="181">
        <v>374768</v>
      </c>
      <c r="K27" s="181">
        <v>367851</v>
      </c>
      <c r="L27" s="181">
        <v>407646</v>
      </c>
      <c r="M27" s="181">
        <v>407347</v>
      </c>
      <c r="N27" s="181">
        <v>411114</v>
      </c>
      <c r="O27" s="181"/>
      <c r="P27" s="181" t="s">
        <v>65</v>
      </c>
      <c r="Q27" s="375">
        <v>411196</v>
      </c>
      <c r="R27" s="181" t="s">
        <v>66</v>
      </c>
    </row>
    <row r="28" spans="1:18" s="6" customFormat="1" ht="48" customHeight="1">
      <c r="A28" s="245" t="s">
        <v>526</v>
      </c>
      <c r="B28" s="18"/>
      <c r="C28" s="18"/>
      <c r="D28" s="18"/>
      <c r="E28" s="18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0"/>
    </row>
    <row r="29" spans="1:18" s="6" customFormat="1" ht="16.5" customHeight="1">
      <c r="A29" s="3"/>
      <c r="B29" s="3" t="s">
        <v>120</v>
      </c>
      <c r="E29" s="3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</row>
    <row r="30" spans="1:18" s="303" customFormat="1" ht="15.75">
      <c r="A30" s="301"/>
      <c r="B30" s="301" t="s">
        <v>468</v>
      </c>
      <c r="E30" s="301"/>
      <c r="F30" s="335">
        <v>218016</v>
      </c>
      <c r="G30" s="335">
        <v>185198</v>
      </c>
      <c r="H30" s="335">
        <v>198316</v>
      </c>
      <c r="I30" s="335">
        <v>187312</v>
      </c>
      <c r="J30" s="335">
        <v>195435</v>
      </c>
      <c r="K30" s="335">
        <v>198313</v>
      </c>
      <c r="L30" s="335">
        <v>200658</v>
      </c>
      <c r="M30" s="335">
        <v>201514</v>
      </c>
      <c r="N30" s="335">
        <v>192890</v>
      </c>
      <c r="O30" s="335"/>
      <c r="P30" s="335">
        <v>5621726.249999999</v>
      </c>
      <c r="Q30" s="335">
        <v>173748.71800000002</v>
      </c>
      <c r="R30" s="335">
        <f>(Q30/P30)*100</f>
        <v>3.0906648647290513</v>
      </c>
    </row>
    <row r="31" spans="1:18" s="6" customFormat="1" ht="6" customHeight="1">
      <c r="A31" s="3"/>
      <c r="B31" s="3"/>
      <c r="E31" s="3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</row>
    <row r="32" spans="1:18" s="6" customFormat="1" ht="16.5" customHeight="1">
      <c r="A32" s="3"/>
      <c r="B32" s="3" t="s">
        <v>121</v>
      </c>
      <c r="E32" s="3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</row>
    <row r="33" spans="1:18" s="6" customFormat="1" ht="15.75">
      <c r="A33" s="3"/>
      <c r="B33" s="3" t="s">
        <v>40</v>
      </c>
      <c r="E33" s="3"/>
      <c r="F33" s="181">
        <v>4423669</v>
      </c>
      <c r="G33" s="181">
        <v>3771185</v>
      </c>
      <c r="H33" s="181">
        <v>2042854</v>
      </c>
      <c r="I33" s="181">
        <v>3729923</v>
      </c>
      <c r="J33" s="181">
        <v>4471021</v>
      </c>
      <c r="K33" s="181">
        <v>4654289</v>
      </c>
      <c r="L33" s="181">
        <v>4689202</v>
      </c>
      <c r="M33" s="181">
        <v>5476016</v>
      </c>
      <c r="N33" s="181">
        <v>4746037</v>
      </c>
      <c r="O33" s="181"/>
      <c r="P33" s="181">
        <v>153829750.17999998</v>
      </c>
      <c r="Q33" s="181">
        <v>5117675.27135996</v>
      </c>
      <c r="R33" s="181">
        <f>(Q33/P33)*100</f>
        <v>3.3268436471954494</v>
      </c>
    </row>
    <row r="34" spans="1:18" s="6" customFormat="1" ht="6" customHeight="1">
      <c r="A34" s="3"/>
      <c r="B34" s="3"/>
      <c r="E34" s="3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s="6" customFormat="1" ht="16.5" customHeight="1">
      <c r="A35" s="3"/>
      <c r="B35" s="3" t="s">
        <v>515</v>
      </c>
      <c r="E35" s="3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s="303" customFormat="1" ht="15.75">
      <c r="A36" s="301"/>
      <c r="B36" s="301" t="s">
        <v>42</v>
      </c>
      <c r="E36" s="301"/>
      <c r="F36" s="335">
        <v>724</v>
      </c>
      <c r="G36" s="335">
        <v>713</v>
      </c>
      <c r="H36" s="335">
        <v>713</v>
      </c>
      <c r="I36" s="335">
        <v>647</v>
      </c>
      <c r="J36" s="335">
        <v>633</v>
      </c>
      <c r="K36" s="335">
        <v>644</v>
      </c>
      <c r="L36" s="335">
        <v>653</v>
      </c>
      <c r="M36" s="335">
        <v>672</v>
      </c>
      <c r="N36" s="335">
        <v>678</v>
      </c>
      <c r="O36" s="335"/>
      <c r="P36" s="335">
        <v>31760.962</v>
      </c>
      <c r="Q36" s="335">
        <v>678</v>
      </c>
      <c r="R36" s="335">
        <f>(Q36/P36)*100</f>
        <v>2.1346960460454567</v>
      </c>
    </row>
    <row r="37" spans="1:18" s="6" customFormat="1" ht="48" customHeight="1">
      <c r="A37" s="245" t="s">
        <v>354</v>
      </c>
      <c r="B37" s="18"/>
      <c r="C37" s="18"/>
      <c r="D37" s="18"/>
      <c r="E37" s="18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0"/>
    </row>
    <row r="38" spans="1:18" s="6" customFormat="1" ht="16.5" customHeight="1">
      <c r="A38" s="3"/>
      <c r="B38" s="3" t="s">
        <v>122</v>
      </c>
      <c r="C38" s="3"/>
      <c r="D38" s="3"/>
      <c r="E38" s="3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8"/>
    </row>
    <row r="39" spans="1:18" s="303" customFormat="1" ht="15.75">
      <c r="A39" s="301"/>
      <c r="B39" s="301" t="s">
        <v>470</v>
      </c>
      <c r="C39" s="301"/>
      <c r="D39" s="301"/>
      <c r="E39" s="301"/>
      <c r="F39" s="335">
        <v>547989</v>
      </c>
      <c r="G39" s="335">
        <v>309877</v>
      </c>
      <c r="H39" s="335">
        <v>226895</v>
      </c>
      <c r="I39" s="335">
        <v>216677</v>
      </c>
      <c r="J39" s="335">
        <v>217781</v>
      </c>
      <c r="K39" s="335">
        <v>186368</v>
      </c>
      <c r="L39" s="335">
        <v>117450</v>
      </c>
      <c r="M39" s="335">
        <v>111271</v>
      </c>
      <c r="N39" s="335">
        <v>113107</v>
      </c>
      <c r="O39" s="335"/>
      <c r="P39" s="335">
        <v>6769297</v>
      </c>
      <c r="Q39" s="335">
        <v>141399</v>
      </c>
      <c r="R39" s="335">
        <f>(Q39/P39)*100</f>
        <v>2.088828426349147</v>
      </c>
    </row>
    <row r="40" spans="1:18" s="6" customFormat="1" ht="6" customHeight="1">
      <c r="A40" s="3"/>
      <c r="B40" s="3"/>
      <c r="C40" s="3"/>
      <c r="D40" s="3"/>
      <c r="E40" s="3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s="6" customFormat="1" ht="16.5" customHeight="1">
      <c r="A41" s="3"/>
      <c r="B41" s="3" t="s">
        <v>123</v>
      </c>
      <c r="C41" s="3"/>
      <c r="D41" s="3"/>
      <c r="E41" s="3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93"/>
    </row>
    <row r="42" spans="1:18" s="6" customFormat="1" ht="15.75">
      <c r="A42" s="3"/>
      <c r="B42" s="3" t="s">
        <v>40</v>
      </c>
      <c r="C42" s="3"/>
      <c r="D42" s="3"/>
      <c r="E42" s="3"/>
      <c r="F42" s="181">
        <v>550348</v>
      </c>
      <c r="G42" s="181">
        <v>188513</v>
      </c>
      <c r="H42" s="181">
        <v>153691</v>
      </c>
      <c r="I42" s="181">
        <v>177986</v>
      </c>
      <c r="J42" s="181">
        <v>205686</v>
      </c>
      <c r="K42" s="181">
        <v>153892.04</v>
      </c>
      <c r="L42" s="181">
        <v>94184</v>
      </c>
      <c r="M42" s="181">
        <v>92697</v>
      </c>
      <c r="N42" s="181">
        <v>98812</v>
      </c>
      <c r="O42" s="181"/>
      <c r="P42" s="181">
        <v>7785924.795</v>
      </c>
      <c r="Q42" s="181">
        <v>125590</v>
      </c>
      <c r="R42" s="181">
        <f>(Q42/P42)*100</f>
        <v>1.6130389556376392</v>
      </c>
    </row>
    <row r="43" spans="1:18" s="6" customFormat="1" ht="48" customHeight="1">
      <c r="A43" s="245" t="s">
        <v>355</v>
      </c>
      <c r="B43" s="18"/>
      <c r="C43" s="18"/>
      <c r="D43" s="18"/>
      <c r="E43" s="18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254"/>
    </row>
    <row r="44" spans="1:18" s="6" customFormat="1" ht="16.5" customHeight="1">
      <c r="A44" s="3"/>
      <c r="B44" s="3" t="s">
        <v>124</v>
      </c>
      <c r="C44" s="3"/>
      <c r="D44" s="3"/>
      <c r="E44" s="3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s="303" customFormat="1" ht="16.5" customHeight="1">
      <c r="A45" s="301"/>
      <c r="B45" s="301" t="s">
        <v>468</v>
      </c>
      <c r="C45" s="301"/>
      <c r="D45" s="301"/>
      <c r="E45" s="301"/>
      <c r="F45" s="335">
        <v>6128</v>
      </c>
      <c r="G45" s="335">
        <v>6766.74</v>
      </c>
      <c r="H45" s="335">
        <v>6335.77</v>
      </c>
      <c r="I45" s="335">
        <v>7982</v>
      </c>
      <c r="J45" s="335">
        <v>7635.2</v>
      </c>
      <c r="K45" s="335">
        <v>7491.82</v>
      </c>
      <c r="L45" s="335">
        <v>8044</v>
      </c>
      <c r="M45" s="335">
        <v>8918.8</v>
      </c>
      <c r="N45" s="335">
        <v>9943.981</v>
      </c>
      <c r="O45" s="335"/>
      <c r="P45" s="335">
        <v>1768642</v>
      </c>
      <c r="Q45" s="335">
        <v>10798.57</v>
      </c>
      <c r="R45" s="335">
        <f>(Q45/P45)*100</f>
        <v>0.6105571393193195</v>
      </c>
    </row>
    <row r="46" spans="1:18" s="6" customFormat="1" ht="6" customHeight="1">
      <c r="A46" s="3"/>
      <c r="B46" s="3"/>
      <c r="C46" s="3"/>
      <c r="D46" s="3"/>
      <c r="E46" s="3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s="6" customFormat="1" ht="16.5" customHeight="1">
      <c r="A47" s="3"/>
      <c r="B47" s="3" t="s">
        <v>147</v>
      </c>
      <c r="C47" s="3"/>
      <c r="D47" s="3"/>
      <c r="E47" s="3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s="6" customFormat="1" ht="16.5" customHeight="1">
      <c r="A48" s="3"/>
      <c r="B48" s="3" t="s">
        <v>40</v>
      </c>
      <c r="C48" s="3"/>
      <c r="D48" s="3"/>
      <c r="E48" s="3"/>
      <c r="F48" s="181">
        <v>120290</v>
      </c>
      <c r="G48" s="181">
        <v>169495</v>
      </c>
      <c r="H48" s="181">
        <v>165800.09</v>
      </c>
      <c r="I48" s="181">
        <v>196920.6</v>
      </c>
      <c r="J48" s="181">
        <v>191544.8</v>
      </c>
      <c r="K48" s="181">
        <v>197866.06</v>
      </c>
      <c r="L48" s="181">
        <v>214033.48</v>
      </c>
      <c r="M48" s="181">
        <v>262119.9</v>
      </c>
      <c r="N48" s="181">
        <v>351015.13</v>
      </c>
      <c r="O48" s="181"/>
      <c r="P48" s="181">
        <v>17991532</v>
      </c>
      <c r="Q48" s="181">
        <v>428417.484</v>
      </c>
      <c r="R48" s="181">
        <f>(Q48/P48)*100</f>
        <v>2.381217363813154</v>
      </c>
    </row>
    <row r="49" spans="1:18" s="6" customFormat="1" ht="48" customHeight="1">
      <c r="A49" s="245" t="s">
        <v>125</v>
      </c>
      <c r="B49" s="18"/>
      <c r="C49" s="18"/>
      <c r="D49" s="18"/>
      <c r="E49" s="18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0"/>
    </row>
    <row r="50" spans="1:18" s="6" customFormat="1" ht="16.5" customHeight="1">
      <c r="A50" s="3"/>
      <c r="B50" s="3" t="s">
        <v>126</v>
      </c>
      <c r="C50" s="3"/>
      <c r="D50" s="3"/>
      <c r="E50" s="3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4"/>
      <c r="Q50" s="181"/>
      <c r="R50" s="181"/>
    </row>
    <row r="51" spans="1:18" s="6" customFormat="1" ht="15.75">
      <c r="A51" s="216"/>
      <c r="B51" s="216" t="s">
        <v>40</v>
      </c>
      <c r="C51" s="216"/>
      <c r="D51" s="216"/>
      <c r="E51" s="216"/>
      <c r="F51" s="221">
        <v>1568700.2</v>
      </c>
      <c r="G51" s="221">
        <v>1543261</v>
      </c>
      <c r="H51" s="221">
        <v>1596729.3</v>
      </c>
      <c r="I51" s="221">
        <v>1675228.1</v>
      </c>
      <c r="J51" s="221">
        <v>1934729.7</v>
      </c>
      <c r="K51" s="221">
        <v>2286033.5</v>
      </c>
      <c r="L51" s="221">
        <v>3464200.16</v>
      </c>
      <c r="M51" s="221">
        <v>3845272</v>
      </c>
      <c r="N51" s="221">
        <v>3476820</v>
      </c>
      <c r="O51" s="221"/>
      <c r="P51" s="221">
        <v>1119650627.0993998</v>
      </c>
      <c r="Q51" s="221">
        <v>3821247.965984447</v>
      </c>
      <c r="R51" s="221">
        <f>(Q51/P51)*100</f>
        <v>0.3412893159256192</v>
      </c>
    </row>
    <row r="52" spans="1:18" s="6" customFormat="1" ht="6" customHeight="1">
      <c r="A52" s="3"/>
      <c r="B52" s="3"/>
      <c r="C52" s="3"/>
      <c r="D52" s="3"/>
      <c r="E52" s="3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4"/>
      <c r="Q52" s="181"/>
      <c r="R52" s="181"/>
    </row>
    <row r="53" spans="1:18" s="6" customFormat="1" ht="16.5" customHeight="1">
      <c r="A53" s="3"/>
      <c r="B53" s="3" t="s">
        <v>127</v>
      </c>
      <c r="C53" s="3"/>
      <c r="D53" s="3"/>
      <c r="E53" s="3"/>
      <c r="F53" s="181">
        <v>326581.1</v>
      </c>
      <c r="G53" s="181">
        <v>308055.3</v>
      </c>
      <c r="H53" s="181">
        <v>323181.22399999993</v>
      </c>
      <c r="I53" s="181">
        <v>295744</v>
      </c>
      <c r="J53" s="181">
        <f>SUM(J55:J57)</f>
        <v>420190.60000000003</v>
      </c>
      <c r="K53" s="181">
        <v>555028.8</v>
      </c>
      <c r="L53" s="181">
        <f>SUM(L55:L57)</f>
        <v>917242.02</v>
      </c>
      <c r="M53" s="181">
        <v>987715.2000000001</v>
      </c>
      <c r="N53" s="181">
        <v>1161007.7</v>
      </c>
      <c r="O53" s="181"/>
      <c r="P53" s="181">
        <v>54770262</v>
      </c>
      <c r="Q53" s="181">
        <v>1468764.998211127</v>
      </c>
      <c r="R53" s="181">
        <f>(Q53/P53)*100</f>
        <v>2.68168335256663</v>
      </c>
    </row>
    <row r="54" spans="1:18" s="6" customFormat="1" ht="6" customHeight="1">
      <c r="A54" s="3"/>
      <c r="B54" s="3"/>
      <c r="C54" s="3"/>
      <c r="D54" s="3"/>
      <c r="E54" s="3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s="6" customFormat="1" ht="16.5" customHeight="1">
      <c r="A55" s="225"/>
      <c r="B55" s="216"/>
      <c r="C55" s="216" t="s">
        <v>128</v>
      </c>
      <c r="D55" s="216"/>
      <c r="E55" s="216"/>
      <c r="F55" s="221">
        <v>71205.2</v>
      </c>
      <c r="G55" s="221">
        <v>80939.6</v>
      </c>
      <c r="H55" s="221">
        <v>88838.299</v>
      </c>
      <c r="I55" s="221">
        <v>78969.9</v>
      </c>
      <c r="J55" s="222">
        <v>106404.3</v>
      </c>
      <c r="K55" s="222">
        <v>119496.4</v>
      </c>
      <c r="L55" s="221">
        <v>148945.91</v>
      </c>
      <c r="M55" s="221">
        <v>196905.4</v>
      </c>
      <c r="N55" s="221">
        <v>241762.1</v>
      </c>
      <c r="O55" s="221"/>
      <c r="P55" s="222">
        <v>21712205.8</v>
      </c>
      <c r="Q55" s="221">
        <v>338809.816804</v>
      </c>
      <c r="R55" s="221">
        <f>(Q55/P55)*100</f>
        <v>1.560457836135654</v>
      </c>
    </row>
    <row r="56" spans="1:18" s="6" customFormat="1" ht="19.5" customHeight="1">
      <c r="A56" s="55"/>
      <c r="B56" s="3"/>
      <c r="C56" s="3" t="s">
        <v>129</v>
      </c>
      <c r="D56" s="3"/>
      <c r="E56" s="3"/>
      <c r="F56" s="181">
        <v>208967.9</v>
      </c>
      <c r="G56" s="181">
        <v>198961.5</v>
      </c>
      <c r="H56" s="181">
        <v>211862.183</v>
      </c>
      <c r="I56" s="181">
        <v>199390.1</v>
      </c>
      <c r="J56" s="184">
        <v>268998.4</v>
      </c>
      <c r="K56" s="184">
        <v>359128.3</v>
      </c>
      <c r="L56" s="181">
        <v>589465.1</v>
      </c>
      <c r="M56" s="181">
        <v>673617</v>
      </c>
      <c r="N56" s="181">
        <v>804430.3</v>
      </c>
      <c r="O56" s="181"/>
      <c r="P56" s="184">
        <v>17331026.5</v>
      </c>
      <c r="Q56" s="181">
        <v>999687.3630071271</v>
      </c>
      <c r="R56" s="181">
        <f>(Q56/P56)*100</f>
        <v>5.768194763346113</v>
      </c>
    </row>
    <row r="57" spans="1:18" s="6" customFormat="1" ht="16.5" customHeight="1">
      <c r="A57" s="225"/>
      <c r="B57" s="216"/>
      <c r="C57" s="216" t="s">
        <v>130</v>
      </c>
      <c r="D57" s="216"/>
      <c r="E57" s="216"/>
      <c r="F57" s="221">
        <v>46408</v>
      </c>
      <c r="G57" s="221">
        <v>28154.2</v>
      </c>
      <c r="H57" s="221">
        <v>22480.742</v>
      </c>
      <c r="I57" s="221">
        <v>17384</v>
      </c>
      <c r="J57" s="222">
        <v>44787.9</v>
      </c>
      <c r="K57" s="222">
        <v>76404.1</v>
      </c>
      <c r="L57" s="221">
        <v>178831.01</v>
      </c>
      <c r="M57" s="221">
        <v>117192.8</v>
      </c>
      <c r="N57" s="221">
        <v>114815.3</v>
      </c>
      <c r="O57" s="221"/>
      <c r="P57" s="222">
        <v>15727029.7</v>
      </c>
      <c r="Q57" s="221">
        <v>130267.8184</v>
      </c>
      <c r="R57" s="221">
        <f>(Q57/P57)*100</f>
        <v>0.8283052864076426</v>
      </c>
    </row>
    <row r="58" spans="1:18" s="6" customFormat="1" ht="39" customHeight="1">
      <c r="A58" s="245" t="s">
        <v>131</v>
      </c>
      <c r="B58" s="18"/>
      <c r="C58" s="18"/>
      <c r="D58" s="18"/>
      <c r="E58" s="18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0"/>
    </row>
    <row r="59" spans="1:18" s="6" customFormat="1" ht="16.5" customHeight="1">
      <c r="A59" s="3"/>
      <c r="B59" s="3" t="s">
        <v>132</v>
      </c>
      <c r="C59" s="3"/>
      <c r="D59" s="3"/>
      <c r="E59" s="3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93"/>
    </row>
    <row r="60" spans="1:18" s="303" customFormat="1" ht="15.75">
      <c r="A60" s="301"/>
      <c r="B60" s="301" t="s">
        <v>3</v>
      </c>
      <c r="C60" s="301"/>
      <c r="D60" s="301"/>
      <c r="E60" s="301"/>
      <c r="F60" s="337">
        <v>15271569</v>
      </c>
      <c r="G60" s="337">
        <v>15098904</v>
      </c>
      <c r="H60" s="337">
        <v>15200925</v>
      </c>
      <c r="I60" s="337">
        <v>14732029</v>
      </c>
      <c r="J60" s="337">
        <v>14976218</v>
      </c>
      <c r="K60" s="337">
        <v>15644803</v>
      </c>
      <c r="L60" s="337">
        <v>15546708.275000002</v>
      </c>
      <c r="M60" s="337">
        <v>15751956</v>
      </c>
      <c r="N60" s="337">
        <v>15614085</v>
      </c>
      <c r="O60" s="337"/>
      <c r="P60" s="335">
        <v>181465433</v>
      </c>
      <c r="Q60" s="337">
        <v>15233258</v>
      </c>
      <c r="R60" s="335">
        <f>(Q60/P60)*100</f>
        <v>8.394578376808546</v>
      </c>
    </row>
    <row r="61" spans="1:18" s="6" customFormat="1" ht="6" customHeight="1">
      <c r="A61" s="3"/>
      <c r="B61" s="3"/>
      <c r="C61" s="3"/>
      <c r="D61" s="3"/>
      <c r="E61" s="3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1"/>
      <c r="Q61" s="184"/>
      <c r="R61" s="181"/>
    </row>
    <row r="62" spans="1:18" s="6" customFormat="1" ht="16.5" customHeight="1">
      <c r="A62" s="3"/>
      <c r="B62" s="3" t="s">
        <v>133</v>
      </c>
      <c r="C62" s="3"/>
      <c r="D62" s="3"/>
      <c r="E62" s="3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1"/>
      <c r="Q62" s="184"/>
      <c r="R62" s="181"/>
    </row>
    <row r="63" spans="1:18" s="6" customFormat="1" ht="16.5" customHeight="1">
      <c r="A63" s="3"/>
      <c r="B63" s="3" t="s">
        <v>40</v>
      </c>
      <c r="C63" s="3"/>
      <c r="D63" s="3"/>
      <c r="E63" s="3"/>
      <c r="F63" s="184">
        <v>9582213</v>
      </c>
      <c r="G63" s="184">
        <v>9990125</v>
      </c>
      <c r="H63" s="184">
        <v>11212518</v>
      </c>
      <c r="I63" s="184">
        <v>16018813</v>
      </c>
      <c r="J63" s="184">
        <v>15276877</v>
      </c>
      <c r="K63" s="184">
        <v>17132958.2</v>
      </c>
      <c r="L63" s="184">
        <v>18985545.6</v>
      </c>
      <c r="M63" s="184">
        <v>19899054</v>
      </c>
      <c r="N63" s="184">
        <v>23212159</v>
      </c>
      <c r="O63" s="184"/>
      <c r="P63" s="181">
        <v>219914531</v>
      </c>
      <c r="Q63" s="184">
        <v>19235458</v>
      </c>
      <c r="R63" s="181">
        <f>(Q63/P63)*100</f>
        <v>8.746788087413833</v>
      </c>
    </row>
    <row r="64" spans="1:18" s="6" customFormat="1" ht="6" customHeight="1">
      <c r="A64" s="3"/>
      <c r="B64" s="3"/>
      <c r="C64" s="3"/>
      <c r="D64" s="3"/>
      <c r="E64" s="3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1"/>
      <c r="Q64" s="184"/>
      <c r="R64" s="181"/>
    </row>
    <row r="65" spans="1:18" s="303" customFormat="1" ht="16.5" customHeight="1">
      <c r="A65" s="301"/>
      <c r="B65" s="301" t="s">
        <v>134</v>
      </c>
      <c r="C65" s="301"/>
      <c r="D65" s="301"/>
      <c r="E65" s="301"/>
      <c r="F65" s="325">
        <v>2550404</v>
      </c>
      <c r="G65" s="325">
        <v>2592332</v>
      </c>
      <c r="H65" s="325">
        <v>2648056</v>
      </c>
      <c r="I65" s="325">
        <v>2695971</v>
      </c>
      <c r="J65" s="325">
        <v>2747385</v>
      </c>
      <c r="K65" s="325">
        <v>2804387</v>
      </c>
      <c r="L65" s="325">
        <v>2793061</v>
      </c>
      <c r="M65" s="325">
        <v>2860704</v>
      </c>
      <c r="N65" s="325">
        <v>2951053</v>
      </c>
      <c r="O65" s="325"/>
      <c r="P65" s="376">
        <v>33403081</v>
      </c>
      <c r="Q65" s="325">
        <v>3055944</v>
      </c>
      <c r="R65" s="335">
        <f>(Q65/P65)*100</f>
        <v>9.148689008657614</v>
      </c>
    </row>
    <row r="66" spans="1:21" ht="40.5" customHeight="1">
      <c r="A66" s="245" t="s">
        <v>517</v>
      </c>
      <c r="B66" s="87"/>
      <c r="C66" s="87"/>
      <c r="D66" s="87"/>
      <c r="E66" s="87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7"/>
      <c r="Q66" s="196"/>
      <c r="R66" s="197"/>
      <c r="S66" s="58"/>
      <c r="T66" s="59"/>
      <c r="U66" s="60"/>
    </row>
    <row r="67" spans="1:21" ht="15.75">
      <c r="A67" s="3"/>
      <c r="B67" s="3" t="s">
        <v>135</v>
      </c>
      <c r="C67" s="29"/>
      <c r="D67" s="29"/>
      <c r="E67" s="29"/>
      <c r="F67" s="184">
        <v>421</v>
      </c>
      <c r="G67" s="184">
        <v>425</v>
      </c>
      <c r="H67" s="184">
        <v>494</v>
      </c>
      <c r="I67" s="184">
        <v>497</v>
      </c>
      <c r="J67" s="184">
        <v>500</v>
      </c>
      <c r="K67" s="184">
        <v>534</v>
      </c>
      <c r="L67" s="184">
        <v>559</v>
      </c>
      <c r="M67" s="184">
        <v>590</v>
      </c>
      <c r="N67" s="184">
        <v>622</v>
      </c>
      <c r="O67" s="184"/>
      <c r="P67" s="375">
        <v>16231</v>
      </c>
      <c r="Q67" s="375">
        <v>652</v>
      </c>
      <c r="R67" s="181">
        <f>(Q67/P67)*100</f>
        <v>4.0170044975663854</v>
      </c>
      <c r="S67" s="65"/>
      <c r="T67" s="59"/>
      <c r="U67" s="60"/>
    </row>
    <row r="68" spans="1:21" ht="6" customHeight="1">
      <c r="A68" s="61"/>
      <c r="B68" s="61"/>
      <c r="C68" s="62"/>
      <c r="D68" s="62"/>
      <c r="E68" s="62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351"/>
      <c r="Q68" s="198"/>
      <c r="R68" s="199"/>
      <c r="S68" s="65"/>
      <c r="T68" s="59"/>
      <c r="U68" s="60"/>
    </row>
    <row r="69" spans="1:21" s="348" customFormat="1" ht="16.5" customHeight="1">
      <c r="A69" s="342"/>
      <c r="B69" s="342" t="s">
        <v>136</v>
      </c>
      <c r="C69" s="343"/>
      <c r="D69" s="343"/>
      <c r="E69" s="343"/>
      <c r="F69" s="344">
        <v>15274</v>
      </c>
      <c r="G69" s="344">
        <v>15583</v>
      </c>
      <c r="H69" s="344">
        <v>16568</v>
      </c>
      <c r="I69" s="344">
        <v>16914</v>
      </c>
      <c r="J69" s="344">
        <v>16925</v>
      </c>
      <c r="K69" s="344">
        <v>17872</v>
      </c>
      <c r="L69" s="344">
        <v>18448</v>
      </c>
      <c r="M69" s="344">
        <v>20484</v>
      </c>
      <c r="N69" s="344">
        <v>21871</v>
      </c>
      <c r="O69" s="344"/>
      <c r="P69" s="377">
        <v>623555</v>
      </c>
      <c r="Q69" s="377">
        <v>22752</v>
      </c>
      <c r="R69" s="335">
        <f>(Q69/P69)*100</f>
        <v>3.648755923695584</v>
      </c>
      <c r="S69" s="345"/>
      <c r="T69" s="346"/>
      <c r="U69" s="347"/>
    </row>
    <row r="70" spans="1:18" s="6" customFormat="1" ht="44.25" customHeight="1">
      <c r="A70" s="245" t="s">
        <v>137</v>
      </c>
      <c r="B70" s="18"/>
      <c r="C70" s="18"/>
      <c r="D70" s="18"/>
      <c r="E70" s="18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2"/>
      <c r="Q70" s="191"/>
      <c r="R70" s="186"/>
    </row>
    <row r="71" spans="1:18" s="6" customFormat="1" ht="16.5" customHeight="1">
      <c r="A71" s="3"/>
      <c r="B71" s="3" t="s">
        <v>138</v>
      </c>
      <c r="C71" s="3"/>
      <c r="D71" s="3"/>
      <c r="E71" s="3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1"/>
      <c r="Q71" s="184"/>
      <c r="R71" s="181"/>
    </row>
    <row r="72" spans="1:18" s="6" customFormat="1" ht="14.25" customHeight="1">
      <c r="A72" s="216"/>
      <c r="B72" s="216" t="s">
        <v>471</v>
      </c>
      <c r="C72" s="216"/>
      <c r="D72" s="216"/>
      <c r="E72" s="216"/>
      <c r="F72" s="222">
        <v>9990.24</v>
      </c>
      <c r="G72" s="222">
        <v>9902.1</v>
      </c>
      <c r="H72" s="222">
        <v>7802.11</v>
      </c>
      <c r="I72" s="222">
        <v>7676.01</v>
      </c>
      <c r="J72" s="222">
        <v>7783.56</v>
      </c>
      <c r="K72" s="222">
        <v>7677.73</v>
      </c>
      <c r="L72" s="222">
        <v>7771.459999999999</v>
      </c>
      <c r="M72" s="222">
        <v>7771.459999999999</v>
      </c>
      <c r="N72" s="222">
        <v>7809</v>
      </c>
      <c r="O72" s="222"/>
      <c r="P72" s="222">
        <v>366807</v>
      </c>
      <c r="Q72" s="222">
        <v>8028.99</v>
      </c>
      <c r="R72" s="221">
        <f>(Q72/P72)*100</f>
        <v>2.1888867987797394</v>
      </c>
    </row>
    <row r="73" spans="1:18" s="6" customFormat="1" ht="6" customHeight="1">
      <c r="A73" s="3"/>
      <c r="B73" s="3"/>
      <c r="C73" s="3"/>
      <c r="D73" s="3"/>
      <c r="E73" s="3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1"/>
      <c r="Q73" s="184"/>
      <c r="R73" s="181"/>
    </row>
    <row r="74" spans="1:19" s="6" customFormat="1" ht="16.5" customHeight="1">
      <c r="A74" s="3"/>
      <c r="B74" s="3" t="s">
        <v>139</v>
      </c>
      <c r="C74" s="3"/>
      <c r="D74" s="3"/>
      <c r="E74" s="3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1"/>
      <c r="Q74" s="184"/>
      <c r="R74" s="181"/>
      <c r="S74" s="67"/>
    </row>
    <row r="75" spans="1:19" s="6" customFormat="1" ht="14.25" customHeight="1">
      <c r="A75" s="3"/>
      <c r="B75" s="3" t="s">
        <v>471</v>
      </c>
      <c r="C75" s="3"/>
      <c r="D75" s="3"/>
      <c r="E75" s="3"/>
      <c r="F75" s="184">
        <v>1210.3</v>
      </c>
      <c r="G75" s="184">
        <v>1210.3</v>
      </c>
      <c r="H75" s="184">
        <v>1284</v>
      </c>
      <c r="I75" s="184">
        <v>1284</v>
      </c>
      <c r="J75" s="184">
        <v>1284</v>
      </c>
      <c r="K75" s="184">
        <v>1284</v>
      </c>
      <c r="L75" s="184">
        <v>1200.58</v>
      </c>
      <c r="M75" s="184">
        <v>1200.58</v>
      </c>
      <c r="N75" s="184">
        <v>1424.4</v>
      </c>
      <c r="O75" s="184"/>
      <c r="P75" s="184">
        <v>26717</v>
      </c>
      <c r="Q75" s="184">
        <v>1424.4</v>
      </c>
      <c r="R75" s="181">
        <f>(Q75/P75)*100</f>
        <v>5.33143691282704</v>
      </c>
      <c r="S75" s="67"/>
    </row>
    <row r="76" spans="1:19" s="6" customFormat="1" ht="6" customHeight="1">
      <c r="A76" s="3"/>
      <c r="B76" s="3"/>
      <c r="C76" s="3"/>
      <c r="D76" s="3"/>
      <c r="E76" s="3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31"/>
      <c r="Q76" s="66"/>
      <c r="R76" s="181"/>
      <c r="S76" s="67"/>
    </row>
    <row r="77" spans="1:18" s="303" customFormat="1" ht="16.5" customHeight="1">
      <c r="A77" s="301"/>
      <c r="B77" s="301" t="s">
        <v>516</v>
      </c>
      <c r="C77" s="301"/>
      <c r="D77" s="301"/>
      <c r="E77" s="301"/>
      <c r="F77" s="305">
        <v>2</v>
      </c>
      <c r="G77" s="305">
        <v>2</v>
      </c>
      <c r="H77" s="305">
        <v>2</v>
      </c>
      <c r="I77" s="305">
        <v>2</v>
      </c>
      <c r="J77" s="305">
        <v>2</v>
      </c>
      <c r="K77" s="305">
        <v>2</v>
      </c>
      <c r="L77" s="305">
        <v>2</v>
      </c>
      <c r="M77" s="305">
        <v>2</v>
      </c>
      <c r="N77" s="305">
        <v>2</v>
      </c>
      <c r="O77" s="305"/>
      <c r="P77" s="305">
        <v>85</v>
      </c>
      <c r="Q77" s="305">
        <v>2</v>
      </c>
      <c r="R77" s="335">
        <f>(Q77/P77)*100</f>
        <v>2.3529411764705883</v>
      </c>
    </row>
    <row r="78" spans="1:18" s="6" customFormat="1" ht="6" customHeight="1">
      <c r="A78" s="3"/>
      <c r="B78" s="3"/>
      <c r="C78" s="3"/>
      <c r="D78" s="3"/>
      <c r="E78" s="3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1"/>
      <c r="Q78" s="200"/>
      <c r="R78" s="181"/>
    </row>
    <row r="79" spans="1:18" s="6" customFormat="1" ht="16.5" customHeight="1">
      <c r="A79" s="3"/>
      <c r="B79" s="3" t="s">
        <v>140</v>
      </c>
      <c r="C79" s="3"/>
      <c r="D79" s="3"/>
      <c r="E79" s="3"/>
      <c r="F79" s="200">
        <v>2</v>
      </c>
      <c r="G79" s="200">
        <v>2</v>
      </c>
      <c r="H79" s="200">
        <v>2</v>
      </c>
      <c r="I79" s="200">
        <v>3</v>
      </c>
      <c r="J79" s="200">
        <v>1</v>
      </c>
      <c r="K79" s="200">
        <v>1</v>
      </c>
      <c r="L79" s="200">
        <v>1</v>
      </c>
      <c r="M79" s="200">
        <v>1</v>
      </c>
      <c r="N79" s="200">
        <v>1</v>
      </c>
      <c r="O79" s="200"/>
      <c r="P79" s="200">
        <v>1350</v>
      </c>
      <c r="Q79" s="200">
        <v>1</v>
      </c>
      <c r="R79" s="181">
        <f>(Q79/P79)*100</f>
        <v>0.07407407407407407</v>
      </c>
    </row>
    <row r="80" spans="1:18" s="6" customFormat="1" ht="6" customHeight="1">
      <c r="A80" s="3"/>
      <c r="B80" s="3"/>
      <c r="C80" s="3"/>
      <c r="D80" s="3"/>
      <c r="E80" s="3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1"/>
      <c r="Q80" s="200"/>
      <c r="R80" s="181"/>
    </row>
    <row r="81" spans="1:18" s="303" customFormat="1" ht="16.5" customHeight="1">
      <c r="A81" s="301"/>
      <c r="B81" s="301" t="s">
        <v>518</v>
      </c>
      <c r="C81" s="301"/>
      <c r="D81" s="301"/>
      <c r="E81" s="301"/>
      <c r="F81" s="305">
        <v>1808</v>
      </c>
      <c r="G81" s="305">
        <v>1208</v>
      </c>
      <c r="H81" s="305">
        <v>1366</v>
      </c>
      <c r="I81" s="305">
        <v>1066</v>
      </c>
      <c r="J81" s="305">
        <v>1425</v>
      </c>
      <c r="K81" s="305">
        <v>1501</v>
      </c>
      <c r="L81" s="305">
        <v>1618</v>
      </c>
      <c r="M81" s="305">
        <v>1500</v>
      </c>
      <c r="N81" s="305">
        <v>1522</v>
      </c>
      <c r="O81" s="305"/>
      <c r="P81" s="305">
        <v>28018</v>
      </c>
      <c r="Q81" s="305">
        <v>1391</v>
      </c>
      <c r="R81" s="335">
        <f>(Q81/P81)*100</f>
        <v>4.9646655721322</v>
      </c>
    </row>
    <row r="82" spans="1:18" s="6" customFormat="1" ht="6" customHeight="1">
      <c r="A82" s="3"/>
      <c r="B82" s="3"/>
      <c r="C82" s="3"/>
      <c r="D82" s="3"/>
      <c r="E82" s="3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1"/>
      <c r="Q82" s="200"/>
      <c r="R82" s="181"/>
    </row>
    <row r="83" spans="1:18" s="6" customFormat="1" ht="16.5" customHeight="1">
      <c r="A83" s="3"/>
      <c r="B83" s="3" t="s">
        <v>141</v>
      </c>
      <c r="C83" s="3"/>
      <c r="D83" s="3"/>
      <c r="E83" s="3"/>
      <c r="F83" s="200">
        <v>74</v>
      </c>
      <c r="G83" s="200">
        <v>79</v>
      </c>
      <c r="H83" s="200">
        <v>80</v>
      </c>
      <c r="I83" s="200">
        <v>80</v>
      </c>
      <c r="J83" s="200">
        <v>79</v>
      </c>
      <c r="K83" s="200">
        <v>79</v>
      </c>
      <c r="L83" s="200">
        <v>80</v>
      </c>
      <c r="M83" s="200">
        <v>83</v>
      </c>
      <c r="N83" s="200">
        <v>85</v>
      </c>
      <c r="O83" s="200"/>
      <c r="P83" s="201">
        <v>1595</v>
      </c>
      <c r="Q83" s="200">
        <v>84</v>
      </c>
      <c r="R83" s="181">
        <f>(Q83/P83)*100</f>
        <v>5.266457680250784</v>
      </c>
    </row>
    <row r="84" spans="1:18" s="6" customFormat="1" ht="12" customHeight="1">
      <c r="A84" s="3"/>
      <c r="B84" s="3"/>
      <c r="C84" s="3"/>
      <c r="D84" s="3"/>
      <c r="E84" s="3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54"/>
      <c r="Q84" s="68"/>
      <c r="R84" s="27"/>
    </row>
    <row r="85" spans="1:18" s="6" customFormat="1" ht="24.75" customHeight="1">
      <c r="A85" s="44" t="s">
        <v>34</v>
      </c>
      <c r="B85" s="18"/>
      <c r="C85" s="18"/>
      <c r="D85" s="18"/>
      <c r="E85" s="18"/>
      <c r="F85" s="19"/>
      <c r="G85" s="69"/>
      <c r="H85" s="69"/>
      <c r="I85" s="69"/>
      <c r="J85" s="69"/>
      <c r="K85" s="69"/>
      <c r="L85" s="69"/>
      <c r="M85" s="69"/>
      <c r="N85" s="69"/>
      <c r="O85" s="69"/>
      <c r="P85" s="70"/>
      <c r="Q85" s="69"/>
      <c r="R85" s="24"/>
    </row>
    <row r="86" spans="7:18" s="6" customFormat="1" ht="15" customHeight="1">
      <c r="G86" s="17"/>
      <c r="H86" s="17"/>
      <c r="I86" s="17"/>
      <c r="J86" s="18"/>
      <c r="K86" s="18"/>
      <c r="L86" s="18"/>
      <c r="M86" s="18"/>
      <c r="N86" s="18"/>
      <c r="O86" s="18"/>
      <c r="P86" s="17"/>
      <c r="Q86" s="17"/>
      <c r="R86" s="45"/>
    </row>
    <row r="87" spans="1:18" s="6" customFormat="1" ht="15" customHeight="1">
      <c r="A87" s="411"/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</row>
    <row r="88" spans="7:18" s="6" customFormat="1" ht="15" customHeight="1">
      <c r="G88" s="17"/>
      <c r="H88" s="17"/>
      <c r="I88" s="17"/>
      <c r="J88" s="18"/>
      <c r="K88" s="18"/>
      <c r="L88" s="18"/>
      <c r="M88" s="18"/>
      <c r="N88" s="18"/>
      <c r="O88" s="18"/>
      <c r="P88" s="17"/>
      <c r="Q88" s="17"/>
      <c r="R88" s="45"/>
    </row>
    <row r="89" spans="7:18" s="6" customFormat="1" ht="15.75">
      <c r="G89" s="17"/>
      <c r="H89" s="17"/>
      <c r="I89" s="17"/>
      <c r="J89" s="18"/>
      <c r="K89" s="18"/>
      <c r="L89" s="18"/>
      <c r="M89" s="18"/>
      <c r="N89" s="18"/>
      <c r="O89" s="18"/>
      <c r="P89" s="17"/>
      <c r="Q89" s="17"/>
      <c r="R89" s="45"/>
    </row>
    <row r="90" spans="7:18" s="6" customFormat="1" ht="15.75">
      <c r="G90" s="17"/>
      <c r="H90" s="17"/>
      <c r="I90" s="17"/>
      <c r="J90" s="18"/>
      <c r="K90" s="18"/>
      <c r="L90" s="18"/>
      <c r="M90" s="18"/>
      <c r="N90" s="18"/>
      <c r="O90" s="18"/>
      <c r="P90" s="17"/>
      <c r="Q90" s="17"/>
      <c r="R90" s="45"/>
    </row>
    <row r="91" spans="7:18" s="6" customFormat="1" ht="15.75">
      <c r="G91" s="17"/>
      <c r="H91" s="17"/>
      <c r="I91" s="17"/>
      <c r="J91" s="18"/>
      <c r="K91" s="18"/>
      <c r="L91" s="18"/>
      <c r="M91" s="18"/>
      <c r="N91" s="18"/>
      <c r="O91" s="18"/>
      <c r="P91" s="17"/>
      <c r="Q91" s="17"/>
      <c r="R91" s="45"/>
    </row>
    <row r="92" spans="7:18" s="6" customFormat="1" ht="15.75">
      <c r="G92" s="17"/>
      <c r="H92" s="17"/>
      <c r="I92" s="17"/>
      <c r="J92" s="18"/>
      <c r="K92" s="18"/>
      <c r="L92" s="18"/>
      <c r="M92" s="18"/>
      <c r="N92" s="18"/>
      <c r="O92" s="18"/>
      <c r="P92" s="17"/>
      <c r="Q92" s="41"/>
      <c r="R92" s="45"/>
    </row>
    <row r="93" spans="7:18" s="6" customFormat="1" ht="15.75">
      <c r="G93" s="17"/>
      <c r="H93" s="17"/>
      <c r="I93" s="17"/>
      <c r="J93" s="18"/>
      <c r="K93" s="18"/>
      <c r="L93" s="18"/>
      <c r="M93" s="18"/>
      <c r="N93" s="18"/>
      <c r="O93" s="18"/>
      <c r="P93" s="17"/>
      <c r="Q93" s="17"/>
      <c r="R93" s="45"/>
    </row>
    <row r="94" spans="7:18" s="6" customFormat="1" ht="15.75">
      <c r="G94" s="17"/>
      <c r="H94" s="17"/>
      <c r="I94" s="17"/>
      <c r="J94" s="18"/>
      <c r="K94" s="18"/>
      <c r="L94" s="18"/>
      <c r="M94" s="18"/>
      <c r="N94" s="18"/>
      <c r="O94" s="18"/>
      <c r="P94" s="17"/>
      <c r="Q94" s="17"/>
      <c r="R94" s="45"/>
    </row>
    <row r="95" spans="7:18" s="6" customFormat="1" ht="15.75">
      <c r="G95" s="17"/>
      <c r="H95" s="17"/>
      <c r="I95" s="17"/>
      <c r="J95" s="18"/>
      <c r="K95" s="18"/>
      <c r="L95" s="18"/>
      <c r="M95" s="18"/>
      <c r="N95" s="18"/>
      <c r="O95" s="18"/>
      <c r="P95" s="17"/>
      <c r="Q95" s="17"/>
      <c r="R95" s="45"/>
    </row>
    <row r="96" spans="7:18" s="6" customFormat="1" ht="15.75">
      <c r="G96" s="17"/>
      <c r="H96" s="17"/>
      <c r="I96" s="17"/>
      <c r="J96" s="18"/>
      <c r="K96" s="18"/>
      <c r="L96" s="18"/>
      <c r="M96" s="18"/>
      <c r="N96" s="18"/>
      <c r="O96" s="18"/>
      <c r="P96" s="17"/>
      <c r="Q96" s="17"/>
      <c r="R96" s="45"/>
    </row>
    <row r="97" spans="7:18" s="6" customFormat="1" ht="15.75">
      <c r="G97" s="17"/>
      <c r="H97" s="17"/>
      <c r="I97" s="17"/>
      <c r="J97" s="18"/>
      <c r="K97" s="18"/>
      <c r="L97" s="18"/>
      <c r="M97" s="18"/>
      <c r="N97" s="18"/>
      <c r="O97" s="18"/>
      <c r="P97" s="17"/>
      <c r="Q97" s="17"/>
      <c r="R97" s="45"/>
    </row>
    <row r="98" spans="7:18" s="6" customFormat="1" ht="15.75">
      <c r="G98" s="17"/>
      <c r="H98" s="17"/>
      <c r="I98" s="17"/>
      <c r="J98" s="18"/>
      <c r="K98" s="18"/>
      <c r="L98" s="18"/>
      <c r="M98" s="18"/>
      <c r="N98" s="18"/>
      <c r="O98" s="18"/>
      <c r="P98" s="17"/>
      <c r="Q98" s="17"/>
      <c r="R98" s="45"/>
    </row>
    <row r="99" spans="7:18" s="6" customFormat="1" ht="15.75">
      <c r="G99" s="17"/>
      <c r="H99" s="17"/>
      <c r="I99" s="17"/>
      <c r="J99" s="18"/>
      <c r="K99" s="18"/>
      <c r="L99" s="18"/>
      <c r="M99" s="18"/>
      <c r="N99" s="18"/>
      <c r="O99" s="18"/>
      <c r="P99" s="17"/>
      <c r="Q99" s="17"/>
      <c r="R99" s="45"/>
    </row>
    <row r="100" spans="7:18" s="6" customFormat="1" ht="15.75">
      <c r="G100" s="17"/>
      <c r="H100" s="17"/>
      <c r="I100" s="17"/>
      <c r="J100" s="18"/>
      <c r="K100" s="18"/>
      <c r="L100" s="18"/>
      <c r="M100" s="18"/>
      <c r="N100" s="18"/>
      <c r="O100" s="18"/>
      <c r="P100" s="17"/>
      <c r="Q100" s="17"/>
      <c r="R100" s="45"/>
    </row>
    <row r="101" spans="7:18" s="6" customFormat="1" ht="15.75">
      <c r="G101" s="17"/>
      <c r="H101" s="17"/>
      <c r="I101" s="17"/>
      <c r="J101" s="18"/>
      <c r="K101" s="18"/>
      <c r="L101" s="18"/>
      <c r="M101" s="18"/>
      <c r="N101" s="18"/>
      <c r="O101" s="18"/>
      <c r="P101" s="17"/>
      <c r="Q101" s="17"/>
      <c r="R101" s="45"/>
    </row>
    <row r="102" spans="7:18" s="6" customFormat="1" ht="15.75">
      <c r="G102" s="17"/>
      <c r="H102" s="17"/>
      <c r="I102" s="17"/>
      <c r="J102" s="18"/>
      <c r="K102" s="18"/>
      <c r="L102" s="18"/>
      <c r="M102" s="18"/>
      <c r="N102" s="18"/>
      <c r="O102" s="18"/>
      <c r="P102" s="17"/>
      <c r="Q102" s="17"/>
      <c r="R102" s="45"/>
    </row>
    <row r="103" spans="7:18" s="6" customFormat="1" ht="15.75">
      <c r="G103" s="17"/>
      <c r="H103" s="17"/>
      <c r="I103" s="17"/>
      <c r="J103" s="18"/>
      <c r="K103" s="18"/>
      <c r="L103" s="18"/>
      <c r="M103" s="18"/>
      <c r="N103" s="18"/>
      <c r="O103" s="18"/>
      <c r="P103" s="17"/>
      <c r="Q103" s="17"/>
      <c r="R103" s="45"/>
    </row>
    <row r="104" spans="7:18" s="6" customFormat="1" ht="15.75">
      <c r="G104" s="17"/>
      <c r="H104" s="17"/>
      <c r="I104" s="17"/>
      <c r="J104" s="18"/>
      <c r="K104" s="18"/>
      <c r="L104" s="18"/>
      <c r="M104" s="18"/>
      <c r="N104" s="18"/>
      <c r="O104" s="18"/>
      <c r="P104" s="17"/>
      <c r="Q104" s="17"/>
      <c r="R104" s="45"/>
    </row>
    <row r="105" spans="7:18" s="6" customFormat="1" ht="15.75">
      <c r="G105" s="17"/>
      <c r="H105" s="17"/>
      <c r="I105" s="17"/>
      <c r="J105" s="18"/>
      <c r="K105" s="18"/>
      <c r="L105" s="18"/>
      <c r="M105" s="18"/>
      <c r="N105" s="18"/>
      <c r="O105" s="18"/>
      <c r="P105" s="17"/>
      <c r="Q105" s="17"/>
      <c r="R105" s="45"/>
    </row>
    <row r="106" spans="7:18" s="6" customFormat="1" ht="15.75">
      <c r="G106" s="17"/>
      <c r="H106" s="17"/>
      <c r="I106" s="17"/>
      <c r="J106" s="18"/>
      <c r="K106" s="18"/>
      <c r="L106" s="18"/>
      <c r="M106" s="18"/>
      <c r="N106" s="18"/>
      <c r="O106" s="18"/>
      <c r="P106" s="17"/>
      <c r="Q106" s="17"/>
      <c r="R106" s="45"/>
    </row>
    <row r="107" spans="7:18" s="6" customFormat="1" ht="15.75">
      <c r="G107" s="17"/>
      <c r="H107" s="17"/>
      <c r="I107" s="17"/>
      <c r="J107" s="18"/>
      <c r="K107" s="18"/>
      <c r="L107" s="18"/>
      <c r="M107" s="18"/>
      <c r="N107" s="18"/>
      <c r="O107" s="18"/>
      <c r="P107" s="17"/>
      <c r="Q107" s="17"/>
      <c r="R107" s="45"/>
    </row>
    <row r="108" spans="7:18" s="6" customFormat="1" ht="15.75">
      <c r="G108" s="17"/>
      <c r="H108" s="17"/>
      <c r="I108" s="17"/>
      <c r="J108" s="18"/>
      <c r="K108" s="18"/>
      <c r="L108" s="18"/>
      <c r="M108" s="18"/>
      <c r="N108" s="18"/>
      <c r="O108" s="18"/>
      <c r="P108" s="17"/>
      <c r="Q108" s="17"/>
      <c r="R108" s="45"/>
    </row>
    <row r="109" spans="7:18" s="6" customFormat="1" ht="15.75">
      <c r="G109" s="17"/>
      <c r="H109" s="17"/>
      <c r="I109" s="17"/>
      <c r="J109" s="18"/>
      <c r="K109" s="18"/>
      <c r="L109" s="18"/>
      <c r="M109" s="18"/>
      <c r="N109" s="18"/>
      <c r="O109" s="18"/>
      <c r="P109" s="17"/>
      <c r="Q109" s="17"/>
      <c r="R109" s="45"/>
    </row>
    <row r="110" spans="7:18" s="6" customFormat="1" ht="15.75">
      <c r="G110" s="17"/>
      <c r="H110" s="17"/>
      <c r="I110" s="17"/>
      <c r="J110" s="18"/>
      <c r="K110" s="18"/>
      <c r="L110" s="18"/>
      <c r="M110" s="18"/>
      <c r="N110" s="18"/>
      <c r="O110" s="18"/>
      <c r="P110" s="17"/>
      <c r="Q110" s="17"/>
      <c r="R110" s="45"/>
    </row>
    <row r="111" spans="7:18" s="6" customFormat="1" ht="15.75">
      <c r="G111" s="17"/>
      <c r="H111" s="17"/>
      <c r="I111" s="17"/>
      <c r="J111" s="18"/>
      <c r="K111" s="18"/>
      <c r="L111" s="18"/>
      <c r="M111" s="18"/>
      <c r="N111" s="18"/>
      <c r="O111" s="18"/>
      <c r="P111" s="17"/>
      <c r="Q111" s="17"/>
      <c r="R111" s="45"/>
    </row>
    <row r="112" spans="7:18" s="6" customFormat="1" ht="15.75">
      <c r="G112" s="17"/>
      <c r="H112" s="17"/>
      <c r="I112" s="17"/>
      <c r="J112" s="18"/>
      <c r="K112" s="18"/>
      <c r="L112" s="18"/>
      <c r="M112" s="18"/>
      <c r="N112" s="18"/>
      <c r="O112" s="18"/>
      <c r="P112" s="17"/>
      <c r="Q112" s="17"/>
      <c r="R112" s="45"/>
    </row>
    <row r="113" spans="7:18" s="6" customFormat="1" ht="15.75">
      <c r="G113" s="17"/>
      <c r="H113" s="17"/>
      <c r="I113" s="17"/>
      <c r="J113" s="18"/>
      <c r="K113" s="18"/>
      <c r="L113" s="18"/>
      <c r="M113" s="18"/>
      <c r="N113" s="18"/>
      <c r="O113" s="18"/>
      <c r="P113" s="17"/>
      <c r="Q113" s="17"/>
      <c r="R113" s="45"/>
    </row>
    <row r="114" spans="7:18" s="6" customFormat="1" ht="15.75">
      <c r="G114" s="17"/>
      <c r="H114" s="17"/>
      <c r="I114" s="17"/>
      <c r="J114" s="18"/>
      <c r="K114" s="18"/>
      <c r="L114" s="18"/>
      <c r="M114" s="18"/>
      <c r="N114" s="18"/>
      <c r="O114" s="18"/>
      <c r="P114" s="17"/>
      <c r="Q114" s="17"/>
      <c r="R114" s="45"/>
    </row>
    <row r="115" spans="7:18" s="6" customFormat="1" ht="15.75">
      <c r="G115" s="17"/>
      <c r="H115" s="17"/>
      <c r="I115" s="17"/>
      <c r="J115" s="18"/>
      <c r="K115" s="18"/>
      <c r="L115" s="18"/>
      <c r="M115" s="18"/>
      <c r="N115" s="18"/>
      <c r="O115" s="18"/>
      <c r="P115" s="17"/>
      <c r="Q115" s="17"/>
      <c r="R115" s="45"/>
    </row>
    <row r="116" spans="7:18" s="6" customFormat="1" ht="15.75">
      <c r="G116" s="17"/>
      <c r="H116" s="17"/>
      <c r="I116" s="17"/>
      <c r="J116" s="18"/>
      <c r="K116" s="18"/>
      <c r="L116" s="18"/>
      <c r="M116" s="18"/>
      <c r="N116" s="18"/>
      <c r="O116" s="18"/>
      <c r="P116" s="17"/>
      <c r="Q116" s="17"/>
      <c r="R116" s="45"/>
    </row>
    <row r="117" spans="7:18" s="6" customFormat="1" ht="15.75">
      <c r="G117" s="17"/>
      <c r="H117" s="17"/>
      <c r="I117" s="17"/>
      <c r="J117" s="18"/>
      <c r="K117" s="18"/>
      <c r="L117" s="18"/>
      <c r="M117" s="18"/>
      <c r="N117" s="18"/>
      <c r="O117" s="18"/>
      <c r="P117" s="17"/>
      <c r="Q117" s="17"/>
      <c r="R117" s="45"/>
    </row>
    <row r="118" spans="7:18" s="6" customFormat="1" ht="15.75">
      <c r="G118" s="17"/>
      <c r="H118" s="17"/>
      <c r="I118" s="17"/>
      <c r="J118" s="18"/>
      <c r="K118" s="18"/>
      <c r="L118" s="18"/>
      <c r="M118" s="18"/>
      <c r="N118" s="18"/>
      <c r="O118" s="18"/>
      <c r="P118" s="17"/>
      <c r="Q118" s="17"/>
      <c r="R118" s="45"/>
    </row>
    <row r="119" spans="7:18" s="6" customFormat="1" ht="15.75">
      <c r="G119" s="17"/>
      <c r="H119" s="17"/>
      <c r="I119" s="17"/>
      <c r="J119" s="18"/>
      <c r="K119" s="18"/>
      <c r="L119" s="18"/>
      <c r="M119" s="18"/>
      <c r="N119" s="18"/>
      <c r="O119" s="18"/>
      <c r="P119" s="17"/>
      <c r="Q119" s="17"/>
      <c r="R119" s="45"/>
    </row>
    <row r="120" spans="7:18" s="6" customFormat="1" ht="15.75">
      <c r="G120" s="17"/>
      <c r="H120" s="17"/>
      <c r="I120" s="17"/>
      <c r="J120" s="18"/>
      <c r="K120" s="18"/>
      <c r="L120" s="18"/>
      <c r="M120" s="18"/>
      <c r="N120" s="18"/>
      <c r="O120" s="18"/>
      <c r="P120" s="17"/>
      <c r="Q120" s="17"/>
      <c r="R120" s="45"/>
    </row>
    <row r="121" spans="7:18" s="6" customFormat="1" ht="15.75">
      <c r="G121" s="17"/>
      <c r="H121" s="17"/>
      <c r="I121" s="17"/>
      <c r="J121" s="18"/>
      <c r="K121" s="18"/>
      <c r="L121" s="18"/>
      <c r="M121" s="18"/>
      <c r="N121" s="18"/>
      <c r="O121" s="18"/>
      <c r="P121" s="17"/>
      <c r="Q121" s="17"/>
      <c r="R121" s="45"/>
    </row>
    <row r="122" spans="7:18" s="6" customFormat="1" ht="15.75">
      <c r="G122" s="17"/>
      <c r="H122" s="17"/>
      <c r="I122" s="17"/>
      <c r="J122" s="18"/>
      <c r="K122" s="18"/>
      <c r="L122" s="18"/>
      <c r="M122" s="18"/>
      <c r="N122" s="18"/>
      <c r="O122" s="18"/>
      <c r="P122" s="17"/>
      <c r="Q122" s="17"/>
      <c r="R122" s="45"/>
    </row>
    <row r="123" spans="7:18" s="6" customFormat="1" ht="15.75">
      <c r="G123" s="17"/>
      <c r="H123" s="17"/>
      <c r="I123" s="17"/>
      <c r="J123" s="18"/>
      <c r="K123" s="18"/>
      <c r="L123" s="18"/>
      <c r="M123" s="18"/>
      <c r="N123" s="18"/>
      <c r="O123" s="18"/>
      <c r="P123" s="17"/>
      <c r="Q123" s="17"/>
      <c r="R123" s="45"/>
    </row>
    <row r="124" spans="7:18" s="6" customFormat="1" ht="15.75">
      <c r="G124" s="17"/>
      <c r="H124" s="17"/>
      <c r="I124" s="17"/>
      <c r="J124" s="18"/>
      <c r="K124" s="18"/>
      <c r="L124" s="18"/>
      <c r="M124" s="18"/>
      <c r="N124" s="18"/>
      <c r="O124" s="18"/>
      <c r="P124" s="17"/>
      <c r="Q124" s="17"/>
      <c r="R124" s="45"/>
    </row>
    <row r="125" spans="7:18" s="6" customFormat="1" ht="15.75">
      <c r="G125" s="17"/>
      <c r="H125" s="17"/>
      <c r="I125" s="17"/>
      <c r="J125" s="18"/>
      <c r="K125" s="18"/>
      <c r="L125" s="18"/>
      <c r="M125" s="18"/>
      <c r="N125" s="18"/>
      <c r="O125" s="18"/>
      <c r="P125" s="17"/>
      <c r="Q125" s="17"/>
      <c r="R125" s="45"/>
    </row>
    <row r="126" spans="7:18" s="6" customFormat="1" ht="15.75">
      <c r="G126" s="17"/>
      <c r="H126" s="17"/>
      <c r="I126" s="17"/>
      <c r="J126" s="18"/>
      <c r="K126" s="18"/>
      <c r="L126" s="18"/>
      <c r="M126" s="18"/>
      <c r="N126" s="18"/>
      <c r="O126" s="18"/>
      <c r="P126" s="17"/>
      <c r="Q126" s="17"/>
      <c r="R126" s="45"/>
    </row>
    <row r="127" spans="7:18" s="6" customFormat="1" ht="15.75">
      <c r="G127" s="17"/>
      <c r="H127" s="17"/>
      <c r="I127" s="17"/>
      <c r="J127" s="18"/>
      <c r="K127" s="18"/>
      <c r="L127" s="18"/>
      <c r="M127" s="18"/>
      <c r="N127" s="18"/>
      <c r="O127" s="18"/>
      <c r="P127" s="17"/>
      <c r="Q127" s="17"/>
      <c r="R127" s="45"/>
    </row>
    <row r="128" spans="7:18" s="6" customFormat="1" ht="15.75">
      <c r="G128" s="17"/>
      <c r="H128" s="17"/>
      <c r="I128" s="17"/>
      <c r="J128" s="18"/>
      <c r="K128" s="18"/>
      <c r="L128" s="18"/>
      <c r="M128" s="18"/>
      <c r="N128" s="18"/>
      <c r="O128" s="18"/>
      <c r="P128" s="17"/>
      <c r="Q128" s="17"/>
      <c r="R128" s="45"/>
    </row>
    <row r="129" spans="7:18" s="6" customFormat="1" ht="15.75">
      <c r="G129" s="17"/>
      <c r="H129" s="17"/>
      <c r="I129" s="17"/>
      <c r="J129" s="18"/>
      <c r="K129" s="18"/>
      <c r="L129" s="18"/>
      <c r="M129" s="18"/>
      <c r="N129" s="18"/>
      <c r="O129" s="18"/>
      <c r="P129" s="17"/>
      <c r="Q129" s="17"/>
      <c r="R129" s="45"/>
    </row>
    <row r="130" spans="7:18" s="6" customFormat="1" ht="15.75">
      <c r="G130" s="17"/>
      <c r="H130" s="17"/>
      <c r="I130" s="17"/>
      <c r="J130" s="18"/>
      <c r="K130" s="18"/>
      <c r="L130" s="18"/>
      <c r="M130" s="18"/>
      <c r="N130" s="18"/>
      <c r="O130" s="18"/>
      <c r="P130" s="17"/>
      <c r="Q130" s="17"/>
      <c r="R130" s="45"/>
    </row>
    <row r="131" spans="7:18" s="6" customFormat="1" ht="15.75">
      <c r="G131" s="17"/>
      <c r="H131" s="17"/>
      <c r="I131" s="17"/>
      <c r="J131" s="18"/>
      <c r="K131" s="18"/>
      <c r="L131" s="18"/>
      <c r="M131" s="18"/>
      <c r="N131" s="18"/>
      <c r="O131" s="18"/>
      <c r="P131" s="17"/>
      <c r="Q131" s="17"/>
      <c r="R131" s="45"/>
    </row>
    <row r="132" spans="7:18" s="6" customFormat="1" ht="15.75">
      <c r="G132" s="17"/>
      <c r="H132" s="17"/>
      <c r="I132" s="17"/>
      <c r="J132" s="18"/>
      <c r="K132" s="18"/>
      <c r="L132" s="18"/>
      <c r="M132" s="18"/>
      <c r="N132" s="18"/>
      <c r="O132" s="18"/>
      <c r="P132" s="17"/>
      <c r="Q132" s="17"/>
      <c r="R132" s="45"/>
    </row>
    <row r="133" spans="7:18" s="6" customFormat="1" ht="15.75">
      <c r="G133" s="17"/>
      <c r="H133" s="17"/>
      <c r="I133" s="17"/>
      <c r="J133" s="18"/>
      <c r="K133" s="18"/>
      <c r="L133" s="18"/>
      <c r="M133" s="18"/>
      <c r="N133" s="18"/>
      <c r="O133" s="18"/>
      <c r="P133" s="17"/>
      <c r="Q133" s="17"/>
      <c r="R133" s="45"/>
    </row>
    <row r="134" spans="7:18" s="6" customFormat="1" ht="15.75">
      <c r="G134" s="17"/>
      <c r="H134" s="17"/>
      <c r="I134" s="17"/>
      <c r="J134" s="18"/>
      <c r="K134" s="18"/>
      <c r="L134" s="18"/>
      <c r="M134" s="18"/>
      <c r="N134" s="18"/>
      <c r="O134" s="18"/>
      <c r="P134" s="17"/>
      <c r="Q134" s="17"/>
      <c r="R134" s="45"/>
    </row>
    <row r="135" spans="7:18" s="6" customFormat="1" ht="15.75">
      <c r="G135" s="17"/>
      <c r="H135" s="17"/>
      <c r="I135" s="17"/>
      <c r="J135" s="18"/>
      <c r="K135" s="18"/>
      <c r="L135" s="18"/>
      <c r="M135" s="18"/>
      <c r="N135" s="18"/>
      <c r="O135" s="18"/>
      <c r="P135" s="17"/>
      <c r="Q135" s="17"/>
      <c r="R135" s="45"/>
    </row>
    <row r="136" spans="7:18" s="6" customFormat="1" ht="15.75">
      <c r="G136" s="17"/>
      <c r="H136" s="17"/>
      <c r="I136" s="17"/>
      <c r="J136" s="18"/>
      <c r="K136" s="18"/>
      <c r="L136" s="18"/>
      <c r="M136" s="18"/>
      <c r="N136" s="18"/>
      <c r="O136" s="18"/>
      <c r="P136" s="17"/>
      <c r="Q136" s="17"/>
      <c r="R136" s="45"/>
    </row>
    <row r="137" spans="7:18" s="6" customFormat="1" ht="15.75">
      <c r="G137" s="17"/>
      <c r="H137" s="17"/>
      <c r="I137" s="17"/>
      <c r="J137" s="18"/>
      <c r="K137" s="18"/>
      <c r="L137" s="18"/>
      <c r="M137" s="18"/>
      <c r="N137" s="18"/>
      <c r="O137" s="18"/>
      <c r="P137" s="17"/>
      <c r="Q137" s="17"/>
      <c r="R137" s="45"/>
    </row>
    <row r="138" spans="7:18" s="6" customFormat="1" ht="15.75">
      <c r="G138" s="17"/>
      <c r="H138" s="17"/>
      <c r="I138" s="17"/>
      <c r="J138" s="18"/>
      <c r="K138" s="18"/>
      <c r="L138" s="18"/>
      <c r="M138" s="18"/>
      <c r="N138" s="18"/>
      <c r="O138" s="18"/>
      <c r="P138" s="17"/>
      <c r="Q138" s="17"/>
      <c r="R138" s="45"/>
    </row>
    <row r="139" spans="7:18" s="6" customFormat="1" ht="15.75">
      <c r="G139" s="17"/>
      <c r="H139" s="17"/>
      <c r="I139" s="17"/>
      <c r="J139" s="18"/>
      <c r="K139" s="18"/>
      <c r="L139" s="18"/>
      <c r="M139" s="18"/>
      <c r="N139" s="18"/>
      <c r="O139" s="18"/>
      <c r="P139" s="17"/>
      <c r="Q139" s="17"/>
      <c r="R139" s="45"/>
    </row>
    <row r="140" spans="7:18" s="6" customFormat="1" ht="15.75">
      <c r="G140" s="17"/>
      <c r="H140" s="17"/>
      <c r="I140" s="17"/>
      <c r="J140" s="18"/>
      <c r="K140" s="18"/>
      <c r="L140" s="18"/>
      <c r="M140" s="18"/>
      <c r="N140" s="18"/>
      <c r="O140" s="18"/>
      <c r="P140" s="17"/>
      <c r="Q140" s="17"/>
      <c r="R140" s="45"/>
    </row>
    <row r="141" spans="7:18" s="6" customFormat="1" ht="15.75">
      <c r="G141" s="17"/>
      <c r="H141" s="17"/>
      <c r="I141" s="17"/>
      <c r="J141" s="18"/>
      <c r="K141" s="18"/>
      <c r="L141" s="18"/>
      <c r="M141" s="18"/>
      <c r="N141" s="18"/>
      <c r="O141" s="18"/>
      <c r="P141" s="17"/>
      <c r="Q141" s="17"/>
      <c r="R141" s="45"/>
    </row>
    <row r="142" spans="7:18" s="6" customFormat="1" ht="15.75">
      <c r="G142" s="17"/>
      <c r="H142" s="17"/>
      <c r="I142" s="17"/>
      <c r="J142" s="18"/>
      <c r="K142" s="18"/>
      <c r="L142" s="18"/>
      <c r="M142" s="18"/>
      <c r="N142" s="18"/>
      <c r="O142" s="18"/>
      <c r="P142" s="17"/>
      <c r="Q142" s="17"/>
      <c r="R142" s="45"/>
    </row>
    <row r="143" spans="7:18" s="6" customFormat="1" ht="15.75">
      <c r="G143" s="17"/>
      <c r="H143" s="17"/>
      <c r="I143" s="17"/>
      <c r="J143" s="18"/>
      <c r="K143" s="18"/>
      <c r="L143" s="18"/>
      <c r="M143" s="18"/>
      <c r="N143" s="18"/>
      <c r="O143" s="18"/>
      <c r="P143" s="17"/>
      <c r="Q143" s="17"/>
      <c r="R143" s="45"/>
    </row>
    <row r="144" spans="7:18" s="6" customFormat="1" ht="15.75">
      <c r="G144" s="17"/>
      <c r="H144" s="17"/>
      <c r="I144" s="17"/>
      <c r="J144" s="18"/>
      <c r="K144" s="18"/>
      <c r="L144" s="18"/>
      <c r="M144" s="18"/>
      <c r="N144" s="18"/>
      <c r="O144" s="18"/>
      <c r="P144" s="17"/>
      <c r="Q144" s="17"/>
      <c r="R144" s="45"/>
    </row>
    <row r="145" spans="7:18" s="6" customFormat="1" ht="15.75">
      <c r="G145" s="17"/>
      <c r="H145" s="17"/>
      <c r="I145" s="17"/>
      <c r="J145" s="18"/>
      <c r="K145" s="18"/>
      <c r="L145" s="18"/>
      <c r="M145" s="18"/>
      <c r="N145" s="18"/>
      <c r="O145" s="18"/>
      <c r="P145" s="17"/>
      <c r="Q145" s="17"/>
      <c r="R145" s="45"/>
    </row>
    <row r="146" spans="7:18" s="6" customFormat="1" ht="15.75">
      <c r="G146" s="17"/>
      <c r="H146" s="17"/>
      <c r="I146" s="17"/>
      <c r="J146" s="18"/>
      <c r="K146" s="18"/>
      <c r="L146" s="18"/>
      <c r="M146" s="18"/>
      <c r="N146" s="18"/>
      <c r="O146" s="18"/>
      <c r="P146" s="17"/>
      <c r="Q146" s="17"/>
      <c r="R146" s="45"/>
    </row>
    <row r="147" spans="7:18" s="6" customFormat="1" ht="15.75">
      <c r="G147" s="17"/>
      <c r="H147" s="17"/>
      <c r="I147" s="17"/>
      <c r="J147" s="18"/>
      <c r="K147" s="18"/>
      <c r="L147" s="18"/>
      <c r="M147" s="18"/>
      <c r="N147" s="18"/>
      <c r="O147" s="18"/>
      <c r="P147" s="17"/>
      <c r="Q147" s="17"/>
      <c r="R147" s="45"/>
    </row>
    <row r="148" spans="7:18" s="6" customFormat="1" ht="15.75">
      <c r="G148" s="17"/>
      <c r="H148" s="17"/>
      <c r="I148" s="17"/>
      <c r="J148" s="18"/>
      <c r="K148" s="18"/>
      <c r="L148" s="18"/>
      <c r="M148" s="18"/>
      <c r="N148" s="18"/>
      <c r="O148" s="18"/>
      <c r="P148" s="17"/>
      <c r="Q148" s="17"/>
      <c r="R148" s="45"/>
    </row>
    <row r="149" spans="7:18" s="6" customFormat="1" ht="15.75">
      <c r="G149" s="17"/>
      <c r="H149" s="17"/>
      <c r="I149" s="17"/>
      <c r="J149" s="18"/>
      <c r="K149" s="18"/>
      <c r="L149" s="18"/>
      <c r="M149" s="18"/>
      <c r="N149" s="18"/>
      <c r="O149" s="18"/>
      <c r="P149" s="17"/>
      <c r="Q149" s="17"/>
      <c r="R149" s="45"/>
    </row>
    <row r="150" spans="7:18" s="6" customFormat="1" ht="15.75">
      <c r="G150" s="17"/>
      <c r="H150" s="17"/>
      <c r="I150" s="17"/>
      <c r="J150" s="18"/>
      <c r="K150" s="18"/>
      <c r="L150" s="18"/>
      <c r="M150" s="18"/>
      <c r="N150" s="18"/>
      <c r="O150" s="18"/>
      <c r="P150" s="17"/>
      <c r="Q150" s="17"/>
      <c r="R150" s="45"/>
    </row>
    <row r="151" spans="7:18" s="6" customFormat="1" ht="15.75">
      <c r="G151" s="17"/>
      <c r="H151" s="17"/>
      <c r="I151" s="17"/>
      <c r="J151" s="18"/>
      <c r="K151" s="18"/>
      <c r="L151" s="18"/>
      <c r="M151" s="18"/>
      <c r="N151" s="18"/>
      <c r="O151" s="18"/>
      <c r="P151" s="17"/>
      <c r="Q151" s="17"/>
      <c r="R151" s="45"/>
    </row>
    <row r="152" spans="7:18" s="6" customFormat="1" ht="15.75">
      <c r="G152" s="17"/>
      <c r="H152" s="17"/>
      <c r="I152" s="17"/>
      <c r="J152" s="18"/>
      <c r="K152" s="18"/>
      <c r="L152" s="18"/>
      <c r="M152" s="18"/>
      <c r="N152" s="18"/>
      <c r="O152" s="18"/>
      <c r="P152" s="17"/>
      <c r="Q152" s="17"/>
      <c r="R152" s="45"/>
    </row>
    <row r="153" spans="7:18" s="6" customFormat="1" ht="15.75">
      <c r="G153" s="17"/>
      <c r="H153" s="17"/>
      <c r="I153" s="17"/>
      <c r="J153" s="18"/>
      <c r="K153" s="18"/>
      <c r="L153" s="18"/>
      <c r="M153" s="18"/>
      <c r="N153" s="18"/>
      <c r="O153" s="18"/>
      <c r="P153" s="17"/>
      <c r="Q153" s="17"/>
      <c r="R153" s="45"/>
    </row>
    <row r="154" spans="7:18" s="6" customFormat="1" ht="15.75">
      <c r="G154" s="17"/>
      <c r="H154" s="17"/>
      <c r="I154" s="17"/>
      <c r="J154" s="18"/>
      <c r="K154" s="18"/>
      <c r="L154" s="18"/>
      <c r="M154" s="18"/>
      <c r="N154" s="18"/>
      <c r="O154" s="18"/>
      <c r="P154" s="17"/>
      <c r="Q154" s="17"/>
      <c r="R154" s="45"/>
    </row>
    <row r="155" spans="7:18" s="6" customFormat="1" ht="15.75">
      <c r="G155" s="17"/>
      <c r="H155" s="17"/>
      <c r="I155" s="17"/>
      <c r="J155" s="18"/>
      <c r="K155" s="18"/>
      <c r="L155" s="18"/>
      <c r="M155" s="18"/>
      <c r="N155" s="18"/>
      <c r="O155" s="18"/>
      <c r="P155" s="17"/>
      <c r="Q155" s="17"/>
      <c r="R155" s="45"/>
    </row>
    <row r="156" spans="7:18" s="6" customFormat="1" ht="15.75">
      <c r="G156" s="17"/>
      <c r="H156" s="17"/>
      <c r="I156" s="17"/>
      <c r="J156" s="18"/>
      <c r="K156" s="18"/>
      <c r="L156" s="18"/>
      <c r="M156" s="18"/>
      <c r="N156" s="18"/>
      <c r="O156" s="18"/>
      <c r="P156" s="17"/>
      <c r="Q156" s="17"/>
      <c r="R156" s="45"/>
    </row>
    <row r="157" spans="7:18" s="6" customFormat="1" ht="15.75">
      <c r="G157" s="17"/>
      <c r="H157" s="17"/>
      <c r="I157" s="17"/>
      <c r="J157" s="18"/>
      <c r="K157" s="18"/>
      <c r="L157" s="18"/>
      <c r="M157" s="18"/>
      <c r="N157" s="18"/>
      <c r="O157" s="18"/>
      <c r="P157" s="17"/>
      <c r="Q157" s="17"/>
      <c r="R157" s="45"/>
    </row>
    <row r="158" spans="7:18" s="6" customFormat="1" ht="15.75">
      <c r="G158" s="17"/>
      <c r="H158" s="17"/>
      <c r="I158" s="17"/>
      <c r="J158" s="18"/>
      <c r="K158" s="18"/>
      <c r="L158" s="18"/>
      <c r="M158" s="18"/>
      <c r="N158" s="18"/>
      <c r="O158" s="18"/>
      <c r="P158" s="17"/>
      <c r="Q158" s="17"/>
      <c r="R158" s="45"/>
    </row>
    <row r="159" spans="7:18" s="6" customFormat="1" ht="15.75">
      <c r="G159" s="17"/>
      <c r="H159" s="17"/>
      <c r="I159" s="17"/>
      <c r="J159" s="18"/>
      <c r="K159" s="18"/>
      <c r="L159" s="18"/>
      <c r="M159" s="18"/>
      <c r="N159" s="18"/>
      <c r="O159" s="18"/>
      <c r="P159" s="17"/>
      <c r="Q159" s="17"/>
      <c r="R159" s="45"/>
    </row>
    <row r="160" spans="7:18" s="6" customFormat="1" ht="15.75">
      <c r="G160" s="17"/>
      <c r="H160" s="17"/>
      <c r="I160" s="17"/>
      <c r="J160" s="18"/>
      <c r="K160" s="18"/>
      <c r="L160" s="18"/>
      <c r="M160" s="18"/>
      <c r="N160" s="18"/>
      <c r="O160" s="18"/>
      <c r="P160" s="17"/>
      <c r="Q160" s="17"/>
      <c r="R160" s="45"/>
    </row>
    <row r="161" spans="7:18" s="6" customFormat="1" ht="15.75">
      <c r="G161" s="17"/>
      <c r="H161" s="17"/>
      <c r="I161" s="17"/>
      <c r="J161" s="18"/>
      <c r="K161" s="18"/>
      <c r="L161" s="18"/>
      <c r="M161" s="18"/>
      <c r="N161" s="18"/>
      <c r="O161" s="18"/>
      <c r="P161" s="17"/>
      <c r="Q161" s="17"/>
      <c r="R161" s="45"/>
    </row>
    <row r="162" spans="7:18" s="6" customFormat="1" ht="15.75">
      <c r="G162" s="17"/>
      <c r="H162" s="17"/>
      <c r="I162" s="17"/>
      <c r="J162" s="18"/>
      <c r="K162" s="18"/>
      <c r="L162" s="18"/>
      <c r="M162" s="18"/>
      <c r="N162" s="18"/>
      <c r="O162" s="18"/>
      <c r="P162" s="17"/>
      <c r="Q162" s="17"/>
      <c r="R162" s="45"/>
    </row>
    <row r="163" spans="7:18" s="6" customFormat="1" ht="15.75">
      <c r="G163" s="17"/>
      <c r="H163" s="17"/>
      <c r="I163" s="17"/>
      <c r="J163" s="18"/>
      <c r="K163" s="18"/>
      <c r="L163" s="18"/>
      <c r="M163" s="18"/>
      <c r="N163" s="18"/>
      <c r="O163" s="18"/>
      <c r="P163" s="17"/>
      <c r="Q163" s="17"/>
      <c r="R163" s="45"/>
    </row>
    <row r="164" spans="7:18" s="6" customFormat="1" ht="15.75">
      <c r="G164" s="17"/>
      <c r="H164" s="17"/>
      <c r="I164" s="17"/>
      <c r="J164" s="18"/>
      <c r="K164" s="18"/>
      <c r="L164" s="18"/>
      <c r="M164" s="18"/>
      <c r="N164" s="18"/>
      <c r="O164" s="18"/>
      <c r="P164" s="17"/>
      <c r="Q164" s="17"/>
      <c r="R164" s="45"/>
    </row>
    <row r="165" spans="7:18" s="6" customFormat="1" ht="15.75">
      <c r="G165" s="17"/>
      <c r="H165" s="17"/>
      <c r="I165" s="17"/>
      <c r="J165" s="18"/>
      <c r="K165" s="18"/>
      <c r="L165" s="18"/>
      <c r="M165" s="18"/>
      <c r="N165" s="18"/>
      <c r="O165" s="18"/>
      <c r="P165" s="17"/>
      <c r="Q165" s="17"/>
      <c r="R165" s="45"/>
    </row>
    <row r="166" spans="7:18" s="6" customFormat="1" ht="15.75">
      <c r="G166" s="17"/>
      <c r="H166" s="17"/>
      <c r="I166" s="17"/>
      <c r="J166" s="18"/>
      <c r="K166" s="18"/>
      <c r="L166" s="18"/>
      <c r="M166" s="18"/>
      <c r="N166" s="18"/>
      <c r="O166" s="18"/>
      <c r="P166" s="17"/>
      <c r="Q166" s="17"/>
      <c r="R166" s="45"/>
    </row>
    <row r="167" spans="7:18" s="6" customFormat="1" ht="15.75">
      <c r="G167" s="17"/>
      <c r="H167" s="17"/>
      <c r="I167" s="17"/>
      <c r="J167" s="18"/>
      <c r="K167" s="18"/>
      <c r="L167" s="18"/>
      <c r="M167" s="18"/>
      <c r="N167" s="18"/>
      <c r="O167" s="18"/>
      <c r="P167" s="17"/>
      <c r="Q167" s="17"/>
      <c r="R167" s="45"/>
    </row>
    <row r="168" spans="7:18" s="6" customFormat="1" ht="15.75">
      <c r="G168" s="17"/>
      <c r="H168" s="17"/>
      <c r="I168" s="17"/>
      <c r="J168" s="18"/>
      <c r="K168" s="18"/>
      <c r="L168" s="18"/>
      <c r="M168" s="18"/>
      <c r="N168" s="18"/>
      <c r="O168" s="18"/>
      <c r="P168" s="17"/>
      <c r="Q168" s="17"/>
      <c r="R168" s="45"/>
    </row>
    <row r="169" spans="7:18" s="6" customFormat="1" ht="15.75">
      <c r="G169" s="17"/>
      <c r="H169" s="17"/>
      <c r="I169" s="17"/>
      <c r="J169" s="18"/>
      <c r="K169" s="18"/>
      <c r="L169" s="18"/>
      <c r="M169" s="18"/>
      <c r="N169" s="18"/>
      <c r="O169" s="18"/>
      <c r="P169" s="17"/>
      <c r="Q169" s="17"/>
      <c r="R169" s="45"/>
    </row>
    <row r="170" spans="7:18" s="6" customFormat="1" ht="15.75">
      <c r="G170" s="17"/>
      <c r="H170" s="17"/>
      <c r="I170" s="17"/>
      <c r="J170" s="18"/>
      <c r="K170" s="18"/>
      <c r="L170" s="18"/>
      <c r="M170" s="18"/>
      <c r="N170" s="18"/>
      <c r="O170" s="18"/>
      <c r="P170" s="17"/>
      <c r="Q170" s="17"/>
      <c r="R170" s="45"/>
    </row>
    <row r="171" spans="7:18" s="6" customFormat="1" ht="15.75">
      <c r="G171" s="17"/>
      <c r="H171" s="17"/>
      <c r="I171" s="17"/>
      <c r="J171" s="18"/>
      <c r="K171" s="18"/>
      <c r="L171" s="18"/>
      <c r="M171" s="18"/>
      <c r="N171" s="18"/>
      <c r="O171" s="18"/>
      <c r="P171" s="17"/>
      <c r="Q171" s="17"/>
      <c r="R171" s="45"/>
    </row>
    <row r="172" spans="7:18" s="6" customFormat="1" ht="15.75">
      <c r="G172" s="17"/>
      <c r="H172" s="17"/>
      <c r="I172" s="17"/>
      <c r="J172" s="18"/>
      <c r="K172" s="18"/>
      <c r="L172" s="18"/>
      <c r="M172" s="18"/>
      <c r="N172" s="18"/>
      <c r="O172" s="18"/>
      <c r="P172" s="17"/>
      <c r="Q172" s="17"/>
      <c r="R172" s="45"/>
    </row>
    <row r="173" spans="7:18" s="6" customFormat="1" ht="15.75">
      <c r="G173" s="17"/>
      <c r="H173" s="17"/>
      <c r="I173" s="17"/>
      <c r="J173" s="18"/>
      <c r="K173" s="18"/>
      <c r="L173" s="18"/>
      <c r="M173" s="18"/>
      <c r="N173" s="18"/>
      <c r="O173" s="18"/>
      <c r="P173" s="17"/>
      <c r="Q173" s="17"/>
      <c r="R173" s="45"/>
    </row>
    <row r="174" spans="7:18" s="6" customFormat="1" ht="15.75">
      <c r="G174" s="17"/>
      <c r="H174" s="17"/>
      <c r="I174" s="17"/>
      <c r="J174" s="18"/>
      <c r="K174" s="18"/>
      <c r="L174" s="18"/>
      <c r="M174" s="18"/>
      <c r="N174" s="18"/>
      <c r="O174" s="18"/>
      <c r="P174" s="17"/>
      <c r="Q174" s="17"/>
      <c r="R174" s="45"/>
    </row>
    <row r="175" spans="7:18" s="6" customFormat="1" ht="15.75">
      <c r="G175" s="17"/>
      <c r="H175" s="17"/>
      <c r="I175" s="17"/>
      <c r="J175" s="18"/>
      <c r="K175" s="18"/>
      <c r="L175" s="18"/>
      <c r="M175" s="18"/>
      <c r="N175" s="18"/>
      <c r="O175" s="18"/>
      <c r="P175" s="17"/>
      <c r="Q175" s="17"/>
      <c r="R175" s="45"/>
    </row>
    <row r="176" spans="7:18" s="6" customFormat="1" ht="15.75">
      <c r="G176" s="17"/>
      <c r="H176" s="17"/>
      <c r="I176" s="17"/>
      <c r="J176" s="18"/>
      <c r="K176" s="18"/>
      <c r="L176" s="18"/>
      <c r="M176" s="18"/>
      <c r="N176" s="18"/>
      <c r="O176" s="18"/>
      <c r="P176" s="17"/>
      <c r="Q176" s="17"/>
      <c r="R176" s="45"/>
    </row>
    <row r="177" spans="7:18" s="6" customFormat="1" ht="15.75">
      <c r="G177" s="17"/>
      <c r="H177" s="17"/>
      <c r="I177" s="17"/>
      <c r="J177" s="18"/>
      <c r="K177" s="18"/>
      <c r="L177" s="18"/>
      <c r="M177" s="18"/>
      <c r="N177" s="18"/>
      <c r="O177" s="18"/>
      <c r="P177" s="17"/>
      <c r="Q177" s="17"/>
      <c r="R177" s="45"/>
    </row>
    <row r="178" spans="7:18" s="6" customFormat="1" ht="15.75">
      <c r="G178" s="17"/>
      <c r="H178" s="17"/>
      <c r="I178" s="17"/>
      <c r="J178" s="18"/>
      <c r="K178" s="18"/>
      <c r="L178" s="18"/>
      <c r="M178" s="18"/>
      <c r="N178" s="18"/>
      <c r="O178" s="18"/>
      <c r="P178" s="17"/>
      <c r="Q178" s="17"/>
      <c r="R178" s="45"/>
    </row>
    <row r="179" spans="7:18" s="6" customFormat="1" ht="15.75">
      <c r="G179" s="17"/>
      <c r="H179" s="17"/>
      <c r="I179" s="17"/>
      <c r="J179" s="18"/>
      <c r="K179" s="18"/>
      <c r="L179" s="18"/>
      <c r="M179" s="18"/>
      <c r="N179" s="18"/>
      <c r="O179" s="18"/>
      <c r="P179" s="17"/>
      <c r="Q179" s="17"/>
      <c r="R179" s="45"/>
    </row>
    <row r="180" spans="7:18" s="6" customFormat="1" ht="15.75">
      <c r="G180" s="17"/>
      <c r="H180" s="17"/>
      <c r="I180" s="17"/>
      <c r="J180" s="18"/>
      <c r="K180" s="18"/>
      <c r="L180" s="18"/>
      <c r="M180" s="18"/>
      <c r="N180" s="18"/>
      <c r="O180" s="18"/>
      <c r="P180" s="17"/>
      <c r="Q180" s="17"/>
      <c r="R180" s="45"/>
    </row>
    <row r="181" spans="7:18" s="6" customFormat="1" ht="15.75">
      <c r="G181" s="17"/>
      <c r="H181" s="17"/>
      <c r="I181" s="17"/>
      <c r="J181" s="18"/>
      <c r="K181" s="18"/>
      <c r="L181" s="18"/>
      <c r="M181" s="18"/>
      <c r="N181" s="18"/>
      <c r="O181" s="18"/>
      <c r="P181" s="17"/>
      <c r="Q181" s="17"/>
      <c r="R181" s="45"/>
    </row>
    <row r="182" spans="7:18" s="6" customFormat="1" ht="15.75">
      <c r="G182" s="17"/>
      <c r="H182" s="17"/>
      <c r="I182" s="17"/>
      <c r="J182" s="18"/>
      <c r="K182" s="18"/>
      <c r="L182" s="18"/>
      <c r="M182" s="18"/>
      <c r="N182" s="18"/>
      <c r="O182" s="18"/>
      <c r="P182" s="17"/>
      <c r="Q182" s="17"/>
      <c r="R182" s="45"/>
    </row>
    <row r="183" spans="7:18" s="6" customFormat="1" ht="15.75">
      <c r="G183" s="17"/>
      <c r="H183" s="17"/>
      <c r="I183" s="17"/>
      <c r="J183" s="18"/>
      <c r="K183" s="18"/>
      <c r="L183" s="18"/>
      <c r="M183" s="18"/>
      <c r="N183" s="18"/>
      <c r="O183" s="18"/>
      <c r="P183" s="17"/>
      <c r="Q183" s="17"/>
      <c r="R183" s="45"/>
    </row>
    <row r="184" spans="7:18" s="6" customFormat="1" ht="15.75">
      <c r="G184" s="17"/>
      <c r="H184" s="17"/>
      <c r="I184" s="17"/>
      <c r="J184" s="18"/>
      <c r="K184" s="18"/>
      <c r="L184" s="18"/>
      <c r="M184" s="18"/>
      <c r="N184" s="18"/>
      <c r="O184" s="18"/>
      <c r="P184" s="17"/>
      <c r="Q184" s="17"/>
      <c r="R184" s="45"/>
    </row>
    <row r="185" spans="7:18" s="6" customFormat="1" ht="15.75">
      <c r="G185" s="17"/>
      <c r="H185" s="17"/>
      <c r="I185" s="17"/>
      <c r="J185" s="18"/>
      <c r="K185" s="18"/>
      <c r="L185" s="18"/>
      <c r="M185" s="18"/>
      <c r="N185" s="18"/>
      <c r="O185" s="18"/>
      <c r="P185" s="17"/>
      <c r="Q185" s="17"/>
      <c r="R185" s="45"/>
    </row>
    <row r="186" spans="7:18" s="6" customFormat="1" ht="15.75">
      <c r="G186" s="17"/>
      <c r="H186" s="17"/>
      <c r="I186" s="17"/>
      <c r="J186" s="18"/>
      <c r="K186" s="18"/>
      <c r="L186" s="18"/>
      <c r="M186" s="18"/>
      <c r="N186" s="18"/>
      <c r="O186" s="18"/>
      <c r="P186" s="17"/>
      <c r="Q186" s="17"/>
      <c r="R186" s="45"/>
    </row>
    <row r="187" spans="7:18" s="6" customFormat="1" ht="15.75">
      <c r="G187" s="17"/>
      <c r="H187" s="17"/>
      <c r="I187" s="17"/>
      <c r="J187" s="18"/>
      <c r="K187" s="18"/>
      <c r="L187" s="18"/>
      <c r="M187" s="18"/>
      <c r="N187" s="18"/>
      <c r="O187" s="18"/>
      <c r="P187" s="17"/>
      <c r="Q187" s="17"/>
      <c r="R187" s="45"/>
    </row>
    <row r="188" spans="7:18" s="6" customFormat="1" ht="15.75">
      <c r="G188" s="17"/>
      <c r="H188" s="17"/>
      <c r="I188" s="17"/>
      <c r="J188" s="18"/>
      <c r="K188" s="18"/>
      <c r="L188" s="18"/>
      <c r="M188" s="18"/>
      <c r="N188" s="18"/>
      <c r="O188" s="18"/>
      <c r="P188" s="17"/>
      <c r="Q188" s="17"/>
      <c r="R188" s="45"/>
    </row>
    <row r="189" spans="7:18" s="6" customFormat="1" ht="15.75">
      <c r="G189" s="17"/>
      <c r="H189" s="17"/>
      <c r="I189" s="17"/>
      <c r="J189" s="18"/>
      <c r="K189" s="18"/>
      <c r="L189" s="18"/>
      <c r="M189" s="18"/>
      <c r="N189" s="18"/>
      <c r="O189" s="18"/>
      <c r="P189" s="17"/>
      <c r="Q189" s="17"/>
      <c r="R189" s="45"/>
    </row>
    <row r="190" spans="7:18" s="6" customFormat="1" ht="15.75">
      <c r="G190" s="17"/>
      <c r="H190" s="17"/>
      <c r="I190" s="17"/>
      <c r="J190" s="18"/>
      <c r="K190" s="18"/>
      <c r="L190" s="18"/>
      <c r="M190" s="18"/>
      <c r="N190" s="18"/>
      <c r="O190" s="18"/>
      <c r="P190" s="17"/>
      <c r="Q190" s="17"/>
      <c r="R190" s="45"/>
    </row>
    <row r="191" spans="7:18" s="6" customFormat="1" ht="15.75">
      <c r="G191" s="17"/>
      <c r="H191" s="17"/>
      <c r="I191" s="17"/>
      <c r="J191" s="18"/>
      <c r="K191" s="18"/>
      <c r="L191" s="18"/>
      <c r="M191" s="18"/>
      <c r="N191" s="18"/>
      <c r="O191" s="18"/>
      <c r="P191" s="17"/>
      <c r="Q191" s="17"/>
      <c r="R191" s="45"/>
    </row>
    <row r="192" spans="7:18" s="6" customFormat="1" ht="15.75">
      <c r="G192" s="17"/>
      <c r="H192" s="17"/>
      <c r="I192" s="17"/>
      <c r="J192" s="18"/>
      <c r="K192" s="18"/>
      <c r="L192" s="18"/>
      <c r="M192" s="18"/>
      <c r="N192" s="18"/>
      <c r="O192" s="18"/>
      <c r="P192" s="17"/>
      <c r="Q192" s="17"/>
      <c r="R192" s="45"/>
    </row>
    <row r="193" spans="7:18" s="6" customFormat="1" ht="15.75">
      <c r="G193" s="17"/>
      <c r="H193" s="17"/>
      <c r="I193" s="17"/>
      <c r="J193" s="18"/>
      <c r="K193" s="18"/>
      <c r="L193" s="18"/>
      <c r="M193" s="18"/>
      <c r="N193" s="18"/>
      <c r="O193" s="18"/>
      <c r="P193" s="17"/>
      <c r="Q193" s="17"/>
      <c r="R193" s="45"/>
    </row>
    <row r="194" spans="7:18" s="6" customFormat="1" ht="15.75">
      <c r="G194" s="17"/>
      <c r="H194" s="17"/>
      <c r="I194" s="17"/>
      <c r="J194" s="18"/>
      <c r="K194" s="18"/>
      <c r="L194" s="18"/>
      <c r="M194" s="18"/>
      <c r="N194" s="18"/>
      <c r="O194" s="18"/>
      <c r="P194" s="17"/>
      <c r="Q194" s="17"/>
      <c r="R194" s="45"/>
    </row>
    <row r="195" spans="7:18" s="6" customFormat="1" ht="15.75">
      <c r="G195" s="17"/>
      <c r="H195" s="17"/>
      <c r="I195" s="17"/>
      <c r="J195" s="18"/>
      <c r="K195" s="18"/>
      <c r="L195" s="18"/>
      <c r="M195" s="18"/>
      <c r="N195" s="18"/>
      <c r="O195" s="18"/>
      <c r="P195" s="17"/>
      <c r="Q195" s="17"/>
      <c r="R195" s="45"/>
    </row>
    <row r="196" spans="7:18" s="6" customFormat="1" ht="15.75">
      <c r="G196" s="17"/>
      <c r="H196" s="17"/>
      <c r="I196" s="17"/>
      <c r="J196" s="18"/>
      <c r="K196" s="18"/>
      <c r="L196" s="18"/>
      <c r="M196" s="18"/>
      <c r="N196" s="18"/>
      <c r="O196" s="18"/>
      <c r="P196" s="17"/>
      <c r="Q196" s="17"/>
      <c r="R196" s="45"/>
    </row>
    <row r="197" spans="7:18" s="6" customFormat="1" ht="15.75">
      <c r="G197" s="17"/>
      <c r="H197" s="17"/>
      <c r="I197" s="17"/>
      <c r="J197" s="18"/>
      <c r="K197" s="18"/>
      <c r="L197" s="18"/>
      <c r="M197" s="18"/>
      <c r="N197" s="18"/>
      <c r="O197" s="18"/>
      <c r="P197" s="17"/>
      <c r="Q197" s="17"/>
      <c r="R197" s="45"/>
    </row>
    <row r="198" spans="7:18" s="6" customFormat="1" ht="15.75">
      <c r="G198" s="17"/>
      <c r="H198" s="17"/>
      <c r="I198" s="17"/>
      <c r="J198" s="18"/>
      <c r="K198" s="18"/>
      <c r="L198" s="18"/>
      <c r="M198" s="18"/>
      <c r="N198" s="18"/>
      <c r="O198" s="18"/>
      <c r="P198" s="17"/>
      <c r="Q198" s="17"/>
      <c r="R198" s="45"/>
    </row>
    <row r="199" spans="7:18" s="6" customFormat="1" ht="15.75">
      <c r="G199" s="17"/>
      <c r="H199" s="17"/>
      <c r="I199" s="17"/>
      <c r="J199" s="18"/>
      <c r="K199" s="18"/>
      <c r="L199" s="18"/>
      <c r="M199" s="18"/>
      <c r="N199" s="18"/>
      <c r="O199" s="18"/>
      <c r="P199" s="17"/>
      <c r="Q199" s="17"/>
      <c r="R199" s="45"/>
    </row>
    <row r="200" spans="7:18" s="6" customFormat="1" ht="15.75">
      <c r="G200" s="17"/>
      <c r="H200" s="17"/>
      <c r="I200" s="17"/>
      <c r="J200" s="18"/>
      <c r="K200" s="18"/>
      <c r="L200" s="18"/>
      <c r="M200" s="18"/>
      <c r="N200" s="18"/>
      <c r="O200" s="18"/>
      <c r="P200" s="17"/>
      <c r="Q200" s="17"/>
      <c r="R200" s="45"/>
    </row>
    <row r="201" spans="7:18" s="6" customFormat="1" ht="15.75">
      <c r="G201" s="17"/>
      <c r="H201" s="17"/>
      <c r="I201" s="17"/>
      <c r="J201" s="18"/>
      <c r="K201" s="18"/>
      <c r="L201" s="18"/>
      <c r="M201" s="18"/>
      <c r="N201" s="18"/>
      <c r="O201" s="18"/>
      <c r="P201" s="17"/>
      <c r="Q201" s="17"/>
      <c r="R201" s="45"/>
    </row>
    <row r="202" spans="7:18" s="6" customFormat="1" ht="15.75">
      <c r="G202" s="17"/>
      <c r="H202" s="17"/>
      <c r="I202" s="17"/>
      <c r="J202" s="18"/>
      <c r="K202" s="18"/>
      <c r="L202" s="18"/>
      <c r="M202" s="18"/>
      <c r="N202" s="18"/>
      <c r="O202" s="18"/>
      <c r="P202" s="17"/>
      <c r="Q202" s="17"/>
      <c r="R202" s="45"/>
    </row>
    <row r="203" spans="7:18" s="6" customFormat="1" ht="15.75">
      <c r="G203" s="17"/>
      <c r="H203" s="17"/>
      <c r="I203" s="17"/>
      <c r="J203" s="18"/>
      <c r="K203" s="18"/>
      <c r="L203" s="18"/>
      <c r="M203" s="18"/>
      <c r="N203" s="18"/>
      <c r="O203" s="18"/>
      <c r="P203" s="17"/>
      <c r="Q203" s="17"/>
      <c r="R203" s="45"/>
    </row>
    <row r="204" spans="7:18" s="6" customFormat="1" ht="15.75">
      <c r="G204" s="17"/>
      <c r="H204" s="17"/>
      <c r="I204" s="17"/>
      <c r="J204" s="18"/>
      <c r="K204" s="18"/>
      <c r="L204" s="18"/>
      <c r="M204" s="18"/>
      <c r="N204" s="18"/>
      <c r="O204" s="18"/>
      <c r="P204" s="17"/>
      <c r="Q204" s="17"/>
      <c r="R204" s="45"/>
    </row>
    <row r="205" spans="7:18" s="6" customFormat="1" ht="15.75">
      <c r="G205" s="17"/>
      <c r="H205" s="17"/>
      <c r="I205" s="17"/>
      <c r="J205" s="18"/>
      <c r="K205" s="18"/>
      <c r="L205" s="18"/>
      <c r="M205" s="18"/>
      <c r="N205" s="18"/>
      <c r="O205" s="18"/>
      <c r="P205" s="17"/>
      <c r="Q205" s="17"/>
      <c r="R205" s="45"/>
    </row>
    <row r="206" spans="7:18" s="6" customFormat="1" ht="15.75">
      <c r="G206" s="17"/>
      <c r="H206" s="17"/>
      <c r="I206" s="17"/>
      <c r="J206" s="18"/>
      <c r="K206" s="18"/>
      <c r="L206" s="18"/>
      <c r="M206" s="18"/>
      <c r="N206" s="18"/>
      <c r="O206" s="18"/>
      <c r="P206" s="17"/>
      <c r="Q206" s="17"/>
      <c r="R206" s="45"/>
    </row>
    <row r="207" spans="7:18" s="6" customFormat="1" ht="15.75">
      <c r="G207" s="17"/>
      <c r="H207" s="17"/>
      <c r="I207" s="17"/>
      <c r="J207" s="18"/>
      <c r="K207" s="18"/>
      <c r="L207" s="18"/>
      <c r="M207" s="18"/>
      <c r="N207" s="18"/>
      <c r="O207" s="18"/>
      <c r="P207" s="17"/>
      <c r="Q207" s="17"/>
      <c r="R207" s="45"/>
    </row>
    <row r="208" spans="7:18" s="6" customFormat="1" ht="15.75">
      <c r="G208" s="17"/>
      <c r="H208" s="17"/>
      <c r="I208" s="17"/>
      <c r="J208" s="18"/>
      <c r="K208" s="18"/>
      <c r="L208" s="18"/>
      <c r="M208" s="18"/>
      <c r="N208" s="18"/>
      <c r="O208" s="18"/>
      <c r="P208" s="17"/>
      <c r="Q208" s="17"/>
      <c r="R208" s="45"/>
    </row>
    <row r="209" spans="7:18" s="6" customFormat="1" ht="15.75">
      <c r="G209" s="17"/>
      <c r="H209" s="17"/>
      <c r="I209" s="17"/>
      <c r="J209" s="18"/>
      <c r="K209" s="18"/>
      <c r="L209" s="18"/>
      <c r="M209" s="18"/>
      <c r="N209" s="18"/>
      <c r="O209" s="18"/>
      <c r="P209" s="17"/>
      <c r="Q209" s="17"/>
      <c r="R209" s="45"/>
    </row>
    <row r="210" spans="7:18" s="6" customFormat="1" ht="15.75">
      <c r="G210" s="17"/>
      <c r="H210" s="17"/>
      <c r="I210" s="17"/>
      <c r="J210" s="18"/>
      <c r="K210" s="18"/>
      <c r="L210" s="18"/>
      <c r="M210" s="18"/>
      <c r="N210" s="18"/>
      <c r="O210" s="18"/>
      <c r="P210" s="17"/>
      <c r="Q210" s="17"/>
      <c r="R210" s="45"/>
    </row>
    <row r="211" spans="7:18" s="6" customFormat="1" ht="15.75">
      <c r="G211" s="17"/>
      <c r="H211" s="17"/>
      <c r="I211" s="17"/>
      <c r="J211" s="18"/>
      <c r="K211" s="18"/>
      <c r="L211" s="18"/>
      <c r="M211" s="18"/>
      <c r="N211" s="18"/>
      <c r="O211" s="18"/>
      <c r="P211" s="17"/>
      <c r="Q211" s="17"/>
      <c r="R211" s="45"/>
    </row>
    <row r="212" spans="7:18" s="6" customFormat="1" ht="15.75">
      <c r="G212" s="17"/>
      <c r="H212" s="17"/>
      <c r="I212" s="17"/>
      <c r="J212" s="18"/>
      <c r="K212" s="18"/>
      <c r="L212" s="18"/>
      <c r="M212" s="18"/>
      <c r="N212" s="18"/>
      <c r="O212" s="18"/>
      <c r="P212" s="17"/>
      <c r="Q212" s="17"/>
      <c r="R212" s="45"/>
    </row>
    <row r="213" spans="7:18" s="6" customFormat="1" ht="15.75">
      <c r="G213" s="17"/>
      <c r="H213" s="17"/>
      <c r="I213" s="17"/>
      <c r="J213" s="18"/>
      <c r="K213" s="18"/>
      <c r="L213" s="18"/>
      <c r="M213" s="18"/>
      <c r="N213" s="18"/>
      <c r="O213" s="18"/>
      <c r="P213" s="17"/>
      <c r="Q213" s="17"/>
      <c r="R213" s="45"/>
    </row>
    <row r="214" spans="7:18" s="6" customFormat="1" ht="15.75">
      <c r="G214" s="17"/>
      <c r="H214" s="17"/>
      <c r="I214" s="17"/>
      <c r="J214" s="18"/>
      <c r="K214" s="18"/>
      <c r="L214" s="18"/>
      <c r="M214" s="18"/>
      <c r="N214" s="18"/>
      <c r="O214" s="18"/>
      <c r="P214" s="17"/>
      <c r="Q214" s="17"/>
      <c r="R214" s="45"/>
    </row>
    <row r="215" spans="7:18" s="6" customFormat="1" ht="15.75">
      <c r="G215" s="17"/>
      <c r="H215" s="17"/>
      <c r="I215" s="17"/>
      <c r="J215" s="18"/>
      <c r="K215" s="18"/>
      <c r="L215" s="18"/>
      <c r="M215" s="18"/>
      <c r="N215" s="18"/>
      <c r="O215" s="18"/>
      <c r="P215" s="17"/>
      <c r="Q215" s="17"/>
      <c r="R215" s="45"/>
    </row>
    <row r="216" spans="7:18" s="6" customFormat="1" ht="15.75">
      <c r="G216" s="17"/>
      <c r="H216" s="17"/>
      <c r="I216" s="17"/>
      <c r="J216" s="18"/>
      <c r="K216" s="18"/>
      <c r="L216" s="18"/>
      <c r="M216" s="18"/>
      <c r="N216" s="18"/>
      <c r="O216" s="18"/>
      <c r="P216" s="17"/>
      <c r="Q216" s="17"/>
      <c r="R216" s="45"/>
    </row>
    <row r="217" spans="7:18" s="6" customFormat="1" ht="15.75">
      <c r="G217" s="17"/>
      <c r="H217" s="17"/>
      <c r="I217" s="17"/>
      <c r="J217" s="18"/>
      <c r="K217" s="18"/>
      <c r="L217" s="18"/>
      <c r="M217" s="18"/>
      <c r="N217" s="18"/>
      <c r="O217" s="18"/>
      <c r="P217" s="17"/>
      <c r="Q217" s="17"/>
      <c r="R217" s="45"/>
    </row>
    <row r="218" spans="7:18" s="6" customFormat="1" ht="15.75">
      <c r="G218" s="17"/>
      <c r="H218" s="17"/>
      <c r="I218" s="17"/>
      <c r="J218" s="18"/>
      <c r="K218" s="18"/>
      <c r="L218" s="18"/>
      <c r="M218" s="18"/>
      <c r="N218" s="18"/>
      <c r="O218" s="18"/>
      <c r="P218" s="17"/>
      <c r="Q218" s="17"/>
      <c r="R218" s="45"/>
    </row>
    <row r="219" spans="7:18" s="6" customFormat="1" ht="15.75">
      <c r="G219" s="17"/>
      <c r="H219" s="17"/>
      <c r="I219" s="17"/>
      <c r="J219" s="18"/>
      <c r="K219" s="18"/>
      <c r="L219" s="18"/>
      <c r="M219" s="18"/>
      <c r="N219" s="18"/>
      <c r="O219" s="18"/>
      <c r="P219" s="17"/>
      <c r="Q219" s="17"/>
      <c r="R219" s="45"/>
    </row>
    <row r="220" spans="7:18" s="6" customFormat="1" ht="15.75">
      <c r="G220" s="17"/>
      <c r="H220" s="17"/>
      <c r="I220" s="17"/>
      <c r="J220" s="18"/>
      <c r="K220" s="18"/>
      <c r="L220" s="18"/>
      <c r="M220" s="18"/>
      <c r="N220" s="18"/>
      <c r="O220" s="18"/>
      <c r="P220" s="17"/>
      <c r="Q220" s="17"/>
      <c r="R220" s="45"/>
    </row>
    <row r="221" spans="7:18" s="6" customFormat="1" ht="15.75">
      <c r="G221" s="17"/>
      <c r="H221" s="17"/>
      <c r="I221" s="17"/>
      <c r="J221" s="18"/>
      <c r="K221" s="18"/>
      <c r="L221" s="18"/>
      <c r="M221" s="18"/>
      <c r="N221" s="18"/>
      <c r="O221" s="18"/>
      <c r="P221" s="17"/>
      <c r="Q221" s="17"/>
      <c r="R221" s="45"/>
    </row>
    <row r="222" spans="7:18" s="6" customFormat="1" ht="15.75">
      <c r="G222" s="17"/>
      <c r="H222" s="17"/>
      <c r="I222" s="17"/>
      <c r="J222" s="18"/>
      <c r="K222" s="18"/>
      <c r="L222" s="18"/>
      <c r="M222" s="18"/>
      <c r="N222" s="18"/>
      <c r="O222" s="18"/>
      <c r="P222" s="17"/>
      <c r="Q222" s="17"/>
      <c r="R222" s="45"/>
    </row>
    <row r="223" spans="7:18" s="6" customFormat="1" ht="15.75">
      <c r="G223" s="17"/>
      <c r="H223" s="17"/>
      <c r="I223" s="17"/>
      <c r="J223" s="18"/>
      <c r="K223" s="18"/>
      <c r="L223" s="18"/>
      <c r="M223" s="18"/>
      <c r="N223" s="18"/>
      <c r="O223" s="18"/>
      <c r="P223" s="17"/>
      <c r="Q223" s="17"/>
      <c r="R223" s="45"/>
    </row>
    <row r="224" spans="7:18" s="6" customFormat="1" ht="15.75">
      <c r="G224" s="17"/>
      <c r="H224" s="17"/>
      <c r="I224" s="17"/>
      <c r="J224" s="18"/>
      <c r="K224" s="18"/>
      <c r="L224" s="18"/>
      <c r="M224" s="18"/>
      <c r="N224" s="18"/>
      <c r="O224" s="18"/>
      <c r="P224" s="17"/>
      <c r="Q224" s="17"/>
      <c r="R224" s="45"/>
    </row>
    <row r="225" spans="7:18" s="6" customFormat="1" ht="15.75">
      <c r="G225" s="17"/>
      <c r="H225" s="17"/>
      <c r="I225" s="17"/>
      <c r="J225" s="18"/>
      <c r="K225" s="18"/>
      <c r="L225" s="18"/>
      <c r="M225" s="18"/>
      <c r="N225" s="18"/>
      <c r="O225" s="18"/>
      <c r="P225" s="17"/>
      <c r="Q225" s="17"/>
      <c r="R225" s="45"/>
    </row>
    <row r="226" spans="7:18" s="6" customFormat="1" ht="15.75">
      <c r="G226" s="17"/>
      <c r="H226" s="17"/>
      <c r="I226" s="17"/>
      <c r="J226" s="18"/>
      <c r="K226" s="18"/>
      <c r="L226" s="18"/>
      <c r="M226" s="18"/>
      <c r="N226" s="18"/>
      <c r="O226" s="18"/>
      <c r="P226" s="17"/>
      <c r="Q226" s="17"/>
      <c r="R226" s="45"/>
    </row>
    <row r="227" spans="7:18" s="6" customFormat="1" ht="15.75">
      <c r="G227" s="17"/>
      <c r="H227" s="17"/>
      <c r="I227" s="17"/>
      <c r="J227" s="18"/>
      <c r="K227" s="18"/>
      <c r="L227" s="18"/>
      <c r="M227" s="18"/>
      <c r="N227" s="18"/>
      <c r="O227" s="18"/>
      <c r="P227" s="17"/>
      <c r="Q227" s="17"/>
      <c r="R227" s="45"/>
    </row>
    <row r="228" spans="7:18" s="6" customFormat="1" ht="15.75">
      <c r="G228" s="17"/>
      <c r="H228" s="17"/>
      <c r="I228" s="17"/>
      <c r="J228" s="18"/>
      <c r="K228" s="18"/>
      <c r="L228" s="18"/>
      <c r="M228" s="18"/>
      <c r="N228" s="18"/>
      <c r="O228" s="18"/>
      <c r="P228" s="17"/>
      <c r="Q228" s="17"/>
      <c r="R228" s="45"/>
    </row>
    <row r="229" spans="7:18" s="6" customFormat="1" ht="15.75">
      <c r="G229" s="17"/>
      <c r="H229" s="17"/>
      <c r="I229" s="17"/>
      <c r="J229" s="18"/>
      <c r="K229" s="18"/>
      <c r="L229" s="18"/>
      <c r="M229" s="18"/>
      <c r="N229" s="18"/>
      <c r="O229" s="18"/>
      <c r="P229" s="17"/>
      <c r="Q229" s="17"/>
      <c r="R229" s="45"/>
    </row>
    <row r="230" spans="7:18" s="6" customFormat="1" ht="15.75">
      <c r="G230" s="17"/>
      <c r="H230" s="17"/>
      <c r="I230" s="17"/>
      <c r="J230" s="18"/>
      <c r="K230" s="18"/>
      <c r="L230" s="18"/>
      <c r="M230" s="18"/>
      <c r="N230" s="18"/>
      <c r="O230" s="18"/>
      <c r="P230" s="17"/>
      <c r="Q230" s="17"/>
      <c r="R230" s="45"/>
    </row>
    <row r="231" spans="7:18" s="6" customFormat="1" ht="15.75">
      <c r="G231" s="17"/>
      <c r="H231" s="17"/>
      <c r="I231" s="17"/>
      <c r="J231" s="18"/>
      <c r="K231" s="18"/>
      <c r="L231" s="18"/>
      <c r="M231" s="18"/>
      <c r="N231" s="18"/>
      <c r="O231" s="18"/>
      <c r="P231" s="17"/>
      <c r="Q231" s="17"/>
      <c r="R231" s="45"/>
    </row>
    <row r="232" spans="7:18" s="6" customFormat="1" ht="15.75">
      <c r="G232" s="17"/>
      <c r="H232" s="17"/>
      <c r="I232" s="17"/>
      <c r="J232" s="18"/>
      <c r="K232" s="18"/>
      <c r="L232" s="18"/>
      <c r="M232" s="18"/>
      <c r="N232" s="18"/>
      <c r="O232" s="18"/>
      <c r="P232" s="17"/>
      <c r="Q232" s="17"/>
      <c r="R232" s="45"/>
    </row>
    <row r="233" spans="7:18" s="6" customFormat="1" ht="15.75">
      <c r="G233" s="17"/>
      <c r="H233" s="17"/>
      <c r="I233" s="17"/>
      <c r="J233" s="18"/>
      <c r="K233" s="18"/>
      <c r="L233" s="18"/>
      <c r="M233" s="18"/>
      <c r="N233" s="18"/>
      <c r="O233" s="18"/>
      <c r="P233" s="17"/>
      <c r="Q233" s="17"/>
      <c r="R233" s="45"/>
    </row>
    <row r="234" spans="7:18" s="6" customFormat="1" ht="15.75">
      <c r="G234" s="17"/>
      <c r="H234" s="17"/>
      <c r="I234" s="17"/>
      <c r="J234" s="18"/>
      <c r="K234" s="18"/>
      <c r="L234" s="18"/>
      <c r="M234" s="18"/>
      <c r="N234" s="18"/>
      <c r="O234" s="18"/>
      <c r="P234" s="17"/>
      <c r="Q234" s="17"/>
      <c r="R234" s="45"/>
    </row>
    <row r="235" spans="7:18" s="6" customFormat="1" ht="15.75">
      <c r="G235" s="17"/>
      <c r="H235" s="17"/>
      <c r="I235" s="17"/>
      <c r="J235" s="18"/>
      <c r="K235" s="18"/>
      <c r="L235" s="18"/>
      <c r="M235" s="18"/>
      <c r="N235" s="18"/>
      <c r="O235" s="18"/>
      <c r="P235" s="17"/>
      <c r="Q235" s="17"/>
      <c r="R235" s="45"/>
    </row>
    <row r="236" spans="7:18" s="6" customFormat="1" ht="15.75">
      <c r="G236" s="17"/>
      <c r="H236" s="17"/>
      <c r="I236" s="17"/>
      <c r="J236" s="18"/>
      <c r="K236" s="18"/>
      <c r="L236" s="18"/>
      <c r="M236" s="18"/>
      <c r="N236" s="18"/>
      <c r="O236" s="18"/>
      <c r="P236" s="17"/>
      <c r="Q236" s="17"/>
      <c r="R236" s="45"/>
    </row>
    <row r="237" spans="7:18" s="6" customFormat="1" ht="15.75">
      <c r="G237" s="17"/>
      <c r="H237" s="17"/>
      <c r="I237" s="17"/>
      <c r="J237" s="18"/>
      <c r="K237" s="18"/>
      <c r="L237" s="18"/>
      <c r="M237" s="18"/>
      <c r="N237" s="18"/>
      <c r="O237" s="18"/>
      <c r="P237" s="17"/>
      <c r="Q237" s="17"/>
      <c r="R237" s="45"/>
    </row>
    <row r="238" spans="7:18" s="6" customFormat="1" ht="15.75">
      <c r="G238" s="17"/>
      <c r="H238" s="17"/>
      <c r="I238" s="17"/>
      <c r="J238" s="18"/>
      <c r="K238" s="18"/>
      <c r="L238" s="18"/>
      <c r="M238" s="18"/>
      <c r="N238" s="18"/>
      <c r="O238" s="18"/>
      <c r="P238" s="17"/>
      <c r="Q238" s="17"/>
      <c r="R238" s="45"/>
    </row>
    <row r="239" spans="7:18" s="6" customFormat="1" ht="15.75">
      <c r="G239" s="17"/>
      <c r="H239" s="17"/>
      <c r="I239" s="17"/>
      <c r="J239" s="18"/>
      <c r="K239" s="18"/>
      <c r="L239" s="18"/>
      <c r="M239" s="18"/>
      <c r="N239" s="18"/>
      <c r="O239" s="18"/>
      <c r="P239" s="17"/>
      <c r="Q239" s="17"/>
      <c r="R239" s="45"/>
    </row>
    <row r="240" spans="7:18" s="6" customFormat="1" ht="15.75">
      <c r="G240" s="17"/>
      <c r="H240" s="17"/>
      <c r="I240" s="17"/>
      <c r="J240" s="18"/>
      <c r="K240" s="18"/>
      <c r="L240" s="18"/>
      <c r="M240" s="18"/>
      <c r="N240" s="18"/>
      <c r="O240" s="18"/>
      <c r="P240" s="17"/>
      <c r="Q240" s="17"/>
      <c r="R240" s="45"/>
    </row>
    <row r="241" spans="7:18" s="6" customFormat="1" ht="15.75">
      <c r="G241" s="17"/>
      <c r="H241" s="17"/>
      <c r="I241" s="17"/>
      <c r="J241" s="18"/>
      <c r="K241" s="18"/>
      <c r="L241" s="18"/>
      <c r="M241" s="18"/>
      <c r="N241" s="18"/>
      <c r="O241" s="18"/>
      <c r="P241" s="17"/>
      <c r="Q241" s="17"/>
      <c r="R241" s="45"/>
    </row>
    <row r="242" spans="7:18" s="6" customFormat="1" ht="15.75">
      <c r="G242" s="17"/>
      <c r="H242" s="17"/>
      <c r="I242" s="17"/>
      <c r="J242" s="18"/>
      <c r="K242" s="18"/>
      <c r="L242" s="18"/>
      <c r="M242" s="18"/>
      <c r="N242" s="18"/>
      <c r="O242" s="18"/>
      <c r="P242" s="17"/>
      <c r="Q242" s="17"/>
      <c r="R242" s="45"/>
    </row>
    <row r="243" spans="7:18" s="6" customFormat="1" ht="15.75">
      <c r="G243" s="17"/>
      <c r="H243" s="17"/>
      <c r="I243" s="17"/>
      <c r="J243" s="18"/>
      <c r="K243" s="18"/>
      <c r="L243" s="18"/>
      <c r="M243" s="18"/>
      <c r="N243" s="18"/>
      <c r="O243" s="18"/>
      <c r="P243" s="17"/>
      <c r="Q243" s="17"/>
      <c r="R243" s="45"/>
    </row>
    <row r="244" spans="7:18" s="6" customFormat="1" ht="15.75">
      <c r="G244" s="17"/>
      <c r="H244" s="17"/>
      <c r="I244" s="17"/>
      <c r="J244" s="18"/>
      <c r="K244" s="18"/>
      <c r="L244" s="18"/>
      <c r="M244" s="18"/>
      <c r="N244" s="18"/>
      <c r="O244" s="18"/>
      <c r="P244" s="17"/>
      <c r="Q244" s="17"/>
      <c r="R244" s="45"/>
    </row>
    <row r="245" spans="7:18" s="6" customFormat="1" ht="15.75">
      <c r="G245" s="17"/>
      <c r="H245" s="17"/>
      <c r="I245" s="17"/>
      <c r="J245" s="18"/>
      <c r="K245" s="18"/>
      <c r="L245" s="18"/>
      <c r="M245" s="18"/>
      <c r="N245" s="18"/>
      <c r="O245" s="18"/>
      <c r="P245" s="17"/>
      <c r="Q245" s="17"/>
      <c r="R245" s="45"/>
    </row>
    <row r="246" spans="7:18" s="6" customFormat="1" ht="15.75">
      <c r="G246" s="17"/>
      <c r="H246" s="17"/>
      <c r="I246" s="17"/>
      <c r="J246" s="18"/>
      <c r="K246" s="18"/>
      <c r="L246" s="18"/>
      <c r="M246" s="18"/>
      <c r="N246" s="18"/>
      <c r="O246" s="18"/>
      <c r="P246" s="17"/>
      <c r="Q246" s="17"/>
      <c r="R246" s="45"/>
    </row>
    <row r="247" spans="7:18" s="6" customFormat="1" ht="15.75">
      <c r="G247" s="17"/>
      <c r="H247" s="17"/>
      <c r="I247" s="17"/>
      <c r="J247" s="18"/>
      <c r="K247" s="18"/>
      <c r="L247" s="18"/>
      <c r="M247" s="18"/>
      <c r="N247" s="18"/>
      <c r="O247" s="18"/>
      <c r="P247" s="17"/>
      <c r="Q247" s="17"/>
      <c r="R247" s="45"/>
    </row>
    <row r="248" spans="7:18" s="6" customFormat="1" ht="15.75">
      <c r="G248" s="17"/>
      <c r="H248" s="17"/>
      <c r="I248" s="17"/>
      <c r="J248" s="18"/>
      <c r="K248" s="18"/>
      <c r="L248" s="18"/>
      <c r="M248" s="18"/>
      <c r="N248" s="18"/>
      <c r="O248" s="18"/>
      <c r="P248" s="17"/>
      <c r="Q248" s="17"/>
      <c r="R248" s="45"/>
    </row>
    <row r="249" spans="7:18" s="6" customFormat="1" ht="15.75">
      <c r="G249" s="17"/>
      <c r="H249" s="17"/>
      <c r="I249" s="17"/>
      <c r="J249" s="18"/>
      <c r="K249" s="18"/>
      <c r="L249" s="18"/>
      <c r="M249" s="18"/>
      <c r="N249" s="18"/>
      <c r="O249" s="18"/>
      <c r="P249" s="17"/>
      <c r="Q249" s="17"/>
      <c r="R249" s="45"/>
    </row>
    <row r="250" spans="7:18" s="6" customFormat="1" ht="15.75">
      <c r="G250" s="17"/>
      <c r="H250" s="17"/>
      <c r="I250" s="17"/>
      <c r="J250" s="18"/>
      <c r="K250" s="18"/>
      <c r="L250" s="18"/>
      <c r="M250" s="18"/>
      <c r="N250" s="18"/>
      <c r="O250" s="18"/>
      <c r="P250" s="17"/>
      <c r="Q250" s="17"/>
      <c r="R250" s="45"/>
    </row>
    <row r="251" spans="7:18" s="6" customFormat="1" ht="15.75">
      <c r="G251" s="17"/>
      <c r="H251" s="17"/>
      <c r="I251" s="17"/>
      <c r="J251" s="18"/>
      <c r="K251" s="18"/>
      <c r="L251" s="18"/>
      <c r="M251" s="18"/>
      <c r="N251" s="18"/>
      <c r="O251" s="18"/>
      <c r="P251" s="17"/>
      <c r="Q251" s="17"/>
      <c r="R251" s="45"/>
    </row>
    <row r="252" spans="7:18" s="6" customFormat="1" ht="15.75">
      <c r="G252" s="17"/>
      <c r="H252" s="17"/>
      <c r="I252" s="17"/>
      <c r="J252" s="18"/>
      <c r="K252" s="18"/>
      <c r="L252" s="18"/>
      <c r="M252" s="18"/>
      <c r="N252" s="18"/>
      <c r="O252" s="18"/>
      <c r="P252" s="17"/>
      <c r="Q252" s="17"/>
      <c r="R252" s="45"/>
    </row>
    <row r="253" spans="7:18" s="6" customFormat="1" ht="15.75">
      <c r="G253" s="17"/>
      <c r="H253" s="17"/>
      <c r="I253" s="17"/>
      <c r="J253" s="18"/>
      <c r="K253" s="18"/>
      <c r="L253" s="18"/>
      <c r="M253" s="18"/>
      <c r="N253" s="18"/>
      <c r="O253" s="18"/>
      <c r="P253" s="17"/>
      <c r="Q253" s="17"/>
      <c r="R253" s="45"/>
    </row>
    <row r="254" spans="7:18" s="6" customFormat="1" ht="15.75">
      <c r="G254" s="17"/>
      <c r="H254" s="17"/>
      <c r="I254" s="17"/>
      <c r="J254" s="18"/>
      <c r="K254" s="18"/>
      <c r="L254" s="18"/>
      <c r="M254" s="18"/>
      <c r="N254" s="18"/>
      <c r="O254" s="18"/>
      <c r="P254" s="17"/>
      <c r="Q254" s="17"/>
      <c r="R254" s="45"/>
    </row>
    <row r="255" ht="15.75">
      <c r="R255" s="71"/>
    </row>
    <row r="256" ht="15.75">
      <c r="R256" s="71"/>
    </row>
    <row r="257" ht="15.75">
      <c r="R257" s="71"/>
    </row>
    <row r="258" ht="15.75">
      <c r="R258" s="71"/>
    </row>
    <row r="259" ht="15.75">
      <c r="R259" s="71"/>
    </row>
    <row r="260" ht="15.75">
      <c r="R260" s="71"/>
    </row>
    <row r="261" ht="15.75">
      <c r="R261" s="71"/>
    </row>
    <row r="262" ht="15.75">
      <c r="R262" s="71"/>
    </row>
    <row r="263" ht="15.75">
      <c r="R263" s="71"/>
    </row>
    <row r="264" ht="15.75">
      <c r="R264" s="71"/>
    </row>
    <row r="265" ht="15.75">
      <c r="R265" s="71"/>
    </row>
    <row r="266" ht="15.75">
      <c r="R266" s="71"/>
    </row>
    <row r="267" ht="15.75">
      <c r="R267" s="71"/>
    </row>
    <row r="268" ht="15.75">
      <c r="R268" s="71"/>
    </row>
    <row r="269" ht="15.75">
      <c r="R269" s="71"/>
    </row>
    <row r="270" ht="15.75">
      <c r="R270" s="71"/>
    </row>
    <row r="271" ht="15.75">
      <c r="R271" s="71"/>
    </row>
    <row r="272" ht="15.75">
      <c r="R272" s="71"/>
    </row>
    <row r="273" ht="15.75">
      <c r="R273" s="71"/>
    </row>
    <row r="274" ht="15.75">
      <c r="R274" s="71"/>
    </row>
    <row r="275" ht="15.75">
      <c r="R275" s="71"/>
    </row>
    <row r="276" ht="15.75">
      <c r="R276" s="71"/>
    </row>
    <row r="277" ht="15.75">
      <c r="R277" s="71"/>
    </row>
    <row r="278" ht="15.75">
      <c r="R278" s="71"/>
    </row>
    <row r="279" ht="15.75">
      <c r="R279" s="71"/>
    </row>
    <row r="280" ht="15.75">
      <c r="R280" s="71"/>
    </row>
    <row r="281" ht="15.75">
      <c r="R281" s="71"/>
    </row>
    <row r="282" ht="15.75">
      <c r="R282" s="71"/>
    </row>
    <row r="283" ht="15.75">
      <c r="R283" s="71"/>
    </row>
    <row r="284" ht="15.75">
      <c r="R284" s="71"/>
    </row>
    <row r="285" ht="15.75">
      <c r="R285" s="71"/>
    </row>
    <row r="286" ht="15.75">
      <c r="R286" s="71"/>
    </row>
    <row r="287" ht="15.75">
      <c r="R287" s="71"/>
    </row>
    <row r="288" ht="15.75">
      <c r="R288" s="71"/>
    </row>
    <row r="289" ht="15.75">
      <c r="R289" s="71"/>
    </row>
    <row r="290" ht="15.75">
      <c r="R290" s="71"/>
    </row>
    <row r="291" ht="15.75">
      <c r="R291" s="71"/>
    </row>
    <row r="292" ht="15.75">
      <c r="R292" s="71"/>
    </row>
    <row r="293" ht="15.75">
      <c r="R293" s="71"/>
    </row>
    <row r="294" ht="15.75">
      <c r="R294" s="71"/>
    </row>
    <row r="295" ht="15.75">
      <c r="R295" s="71"/>
    </row>
    <row r="296" ht="15.75">
      <c r="R296" s="71"/>
    </row>
    <row r="297" ht="15.75">
      <c r="R297" s="71"/>
    </row>
    <row r="298" ht="15.75">
      <c r="R298" s="71"/>
    </row>
    <row r="299" ht="15.75">
      <c r="R299" s="71"/>
    </row>
    <row r="300" ht="15.75">
      <c r="R300" s="71"/>
    </row>
    <row r="301" ht="15.75">
      <c r="R301" s="71"/>
    </row>
    <row r="302" ht="15.75">
      <c r="R302" s="71"/>
    </row>
    <row r="303" ht="15.75">
      <c r="R303" s="71"/>
    </row>
    <row r="304" ht="15.75">
      <c r="R304" s="71"/>
    </row>
    <row r="305" ht="15.75">
      <c r="R305" s="71"/>
    </row>
    <row r="306" ht="15.75">
      <c r="R306" s="71"/>
    </row>
    <row r="307" ht="15.75">
      <c r="R307" s="71"/>
    </row>
    <row r="308" ht="15.75">
      <c r="R308" s="71"/>
    </row>
    <row r="309" ht="15.75">
      <c r="R309" s="71"/>
    </row>
    <row r="310" ht="15.75">
      <c r="R310" s="71"/>
    </row>
    <row r="311" ht="15.75">
      <c r="R311" s="71"/>
    </row>
    <row r="312" ht="15.75">
      <c r="R312" s="71"/>
    </row>
    <row r="313" ht="15.75">
      <c r="R313" s="71"/>
    </row>
    <row r="314" ht="15.75">
      <c r="R314" s="71"/>
    </row>
    <row r="315" ht="15.75">
      <c r="R315" s="71"/>
    </row>
    <row r="316" ht="15.75">
      <c r="R316" s="71"/>
    </row>
    <row r="317" ht="15.75">
      <c r="R317" s="71"/>
    </row>
    <row r="318" ht="15.75">
      <c r="R318" s="71"/>
    </row>
    <row r="319" ht="15.75">
      <c r="R319" s="71"/>
    </row>
    <row r="320" ht="15.75">
      <c r="R320" s="71"/>
    </row>
    <row r="321" ht="15.75">
      <c r="R321" s="71"/>
    </row>
    <row r="322" ht="15.75">
      <c r="R322" s="71"/>
    </row>
    <row r="323" ht="15.75">
      <c r="R323" s="71"/>
    </row>
    <row r="324" ht="15.75">
      <c r="R324" s="71"/>
    </row>
    <row r="325" ht="15.75">
      <c r="R325" s="71"/>
    </row>
    <row r="326" ht="15.75">
      <c r="R326" s="71"/>
    </row>
    <row r="327" ht="15.75">
      <c r="R327" s="71"/>
    </row>
    <row r="328" ht="15.75">
      <c r="R328" s="71"/>
    </row>
    <row r="329" ht="15.75">
      <c r="R329" s="71"/>
    </row>
    <row r="330" ht="15.75">
      <c r="R330" s="71"/>
    </row>
    <row r="331" ht="15.75">
      <c r="R331" s="71"/>
    </row>
    <row r="332" ht="15.75">
      <c r="R332" s="71"/>
    </row>
    <row r="333" ht="15.75">
      <c r="R333" s="71"/>
    </row>
    <row r="334" ht="15.75">
      <c r="R334" s="71"/>
    </row>
    <row r="335" ht="15.75">
      <c r="R335" s="71"/>
    </row>
    <row r="336" ht="15.75">
      <c r="R336" s="71"/>
    </row>
    <row r="337" ht="15.75">
      <c r="R337" s="71"/>
    </row>
    <row r="338" ht="15.75">
      <c r="R338" s="71"/>
    </row>
    <row r="339" ht="15.75">
      <c r="R339" s="71"/>
    </row>
    <row r="340" ht="15.75">
      <c r="R340" s="71"/>
    </row>
    <row r="341" ht="15.75">
      <c r="R341" s="71"/>
    </row>
    <row r="342" ht="15.75">
      <c r="R342" s="71"/>
    </row>
    <row r="343" ht="15.75">
      <c r="R343" s="71"/>
    </row>
    <row r="344" ht="15.75">
      <c r="R344" s="71"/>
    </row>
    <row r="345" ht="15.75">
      <c r="R345" s="71"/>
    </row>
    <row r="346" ht="15.75">
      <c r="R346" s="71"/>
    </row>
    <row r="347" ht="15.75">
      <c r="R347" s="71"/>
    </row>
    <row r="348" ht="15.75">
      <c r="R348" s="71"/>
    </row>
    <row r="349" ht="15.75">
      <c r="R349" s="71"/>
    </row>
    <row r="350" ht="15.75">
      <c r="R350" s="71"/>
    </row>
    <row r="351" ht="15.75">
      <c r="R351" s="71"/>
    </row>
    <row r="352" ht="15.75">
      <c r="R352" s="71"/>
    </row>
    <row r="353" ht="15.75">
      <c r="R353" s="71"/>
    </row>
    <row r="354" ht="15.75">
      <c r="R354" s="71"/>
    </row>
    <row r="355" ht="15.75">
      <c r="R355" s="71"/>
    </row>
    <row r="356" ht="15.75">
      <c r="R356" s="71"/>
    </row>
    <row r="357" ht="15.75">
      <c r="R357" s="71"/>
    </row>
    <row r="358" ht="15.75">
      <c r="R358" s="71"/>
    </row>
    <row r="359" ht="15.75">
      <c r="R359" s="71"/>
    </row>
    <row r="360" ht="15.75">
      <c r="R360" s="71"/>
    </row>
    <row r="361" ht="15.75">
      <c r="R361" s="71"/>
    </row>
    <row r="362" ht="15.75">
      <c r="R362" s="71"/>
    </row>
    <row r="363" ht="15.75">
      <c r="R363" s="71"/>
    </row>
    <row r="364" ht="15.75">
      <c r="R364" s="71"/>
    </row>
    <row r="365" ht="15.75">
      <c r="R365" s="71"/>
    </row>
    <row r="366" ht="15.75">
      <c r="R366" s="71"/>
    </row>
    <row r="367" ht="15.75">
      <c r="R367" s="71"/>
    </row>
    <row r="368" ht="15.75">
      <c r="R368" s="71"/>
    </row>
    <row r="369" ht="15.75">
      <c r="R369" s="71"/>
    </row>
    <row r="370" ht="15.75">
      <c r="R370" s="71"/>
    </row>
    <row r="371" ht="15.75">
      <c r="R371" s="71"/>
    </row>
    <row r="372" ht="15.75">
      <c r="R372" s="71"/>
    </row>
    <row r="373" ht="15.75">
      <c r="R373" s="71"/>
    </row>
    <row r="374" ht="15.75">
      <c r="R374" s="71"/>
    </row>
    <row r="375" ht="15.75">
      <c r="R375" s="71"/>
    </row>
    <row r="376" ht="15.75">
      <c r="R376" s="71"/>
    </row>
    <row r="377" ht="15.75">
      <c r="R377" s="71"/>
    </row>
    <row r="378" ht="15.75">
      <c r="R378" s="71"/>
    </row>
    <row r="379" ht="15.75">
      <c r="R379" s="71"/>
    </row>
    <row r="380" ht="15.75">
      <c r="R380" s="71"/>
    </row>
    <row r="381" ht="15.75">
      <c r="R381" s="71"/>
    </row>
    <row r="382" ht="15.75">
      <c r="R382" s="71"/>
    </row>
    <row r="383" ht="15.75">
      <c r="R383" s="71"/>
    </row>
    <row r="384" ht="15.75">
      <c r="R384" s="71"/>
    </row>
    <row r="385" ht="15.75">
      <c r="R385" s="71"/>
    </row>
    <row r="386" ht="15.75">
      <c r="R386" s="71"/>
    </row>
    <row r="387" ht="15.75">
      <c r="R387" s="71"/>
    </row>
    <row r="388" ht="15.75">
      <c r="R388" s="71"/>
    </row>
    <row r="389" ht="15.75">
      <c r="R389" s="71"/>
    </row>
    <row r="390" ht="15.75">
      <c r="R390" s="71"/>
    </row>
    <row r="391" ht="15.75">
      <c r="R391" s="71"/>
    </row>
    <row r="392" ht="15.75">
      <c r="R392" s="71"/>
    </row>
    <row r="393" ht="15.75">
      <c r="R393" s="71"/>
    </row>
    <row r="394" ht="15.75">
      <c r="R394" s="71"/>
    </row>
    <row r="395" ht="15.75">
      <c r="R395" s="71"/>
    </row>
    <row r="396" ht="15.75">
      <c r="R396" s="71"/>
    </row>
    <row r="397" ht="15.75">
      <c r="R397" s="71"/>
    </row>
    <row r="398" ht="15.75">
      <c r="R398" s="71"/>
    </row>
    <row r="399" ht="15.75">
      <c r="R399" s="71"/>
    </row>
    <row r="400" ht="15.75">
      <c r="R400" s="71"/>
    </row>
    <row r="401" ht="15.75">
      <c r="R401" s="71"/>
    </row>
    <row r="402" ht="15.75">
      <c r="R402" s="71"/>
    </row>
    <row r="403" ht="15.75">
      <c r="R403" s="71"/>
    </row>
    <row r="404" ht="15.75">
      <c r="R404" s="71"/>
    </row>
    <row r="405" ht="15.75">
      <c r="R405" s="71"/>
    </row>
    <row r="406" ht="15.75">
      <c r="R406" s="71"/>
    </row>
    <row r="407" ht="15.75">
      <c r="R407" s="71"/>
    </row>
    <row r="408" ht="15.75">
      <c r="R408" s="71"/>
    </row>
    <row r="409" ht="15.75">
      <c r="R409" s="71"/>
    </row>
    <row r="410" ht="15.75">
      <c r="R410" s="71"/>
    </row>
    <row r="411" ht="15.75">
      <c r="R411" s="71"/>
    </row>
    <row r="412" ht="15.75">
      <c r="R412" s="71"/>
    </row>
    <row r="413" ht="15.75">
      <c r="R413" s="71"/>
    </row>
    <row r="414" ht="15.75">
      <c r="R414" s="71"/>
    </row>
    <row r="415" ht="15.75">
      <c r="R415" s="71"/>
    </row>
    <row r="416" ht="15.75">
      <c r="R416" s="71"/>
    </row>
    <row r="417" ht="15.75">
      <c r="R417" s="71"/>
    </row>
    <row r="418" ht="15.75">
      <c r="R418" s="71"/>
    </row>
    <row r="419" ht="15.75">
      <c r="R419" s="71"/>
    </row>
    <row r="420" ht="15.75">
      <c r="R420" s="71"/>
    </row>
    <row r="421" ht="15.75">
      <c r="R421" s="71"/>
    </row>
    <row r="422" ht="15.75">
      <c r="R422" s="71"/>
    </row>
    <row r="423" ht="15.75">
      <c r="R423" s="71"/>
    </row>
    <row r="424" ht="15.75">
      <c r="R424" s="71"/>
    </row>
    <row r="425" ht="15.75">
      <c r="R425" s="71"/>
    </row>
    <row r="426" ht="15.75">
      <c r="R426" s="71"/>
    </row>
    <row r="427" ht="15.75">
      <c r="R427" s="71"/>
    </row>
    <row r="428" ht="15.75">
      <c r="R428" s="71"/>
    </row>
    <row r="429" ht="15.75">
      <c r="R429" s="71"/>
    </row>
    <row r="430" ht="15.75">
      <c r="R430" s="71"/>
    </row>
    <row r="431" ht="15.75">
      <c r="R431" s="71"/>
    </row>
    <row r="432" ht="15.75">
      <c r="R432" s="71"/>
    </row>
    <row r="433" ht="15.75">
      <c r="R433" s="71"/>
    </row>
    <row r="434" ht="15.75">
      <c r="R434" s="71"/>
    </row>
    <row r="435" ht="15.75">
      <c r="R435" s="71"/>
    </row>
    <row r="436" ht="15.75">
      <c r="R436" s="71"/>
    </row>
    <row r="437" ht="15.75">
      <c r="R437" s="71"/>
    </row>
    <row r="438" ht="15.75">
      <c r="R438" s="71"/>
    </row>
    <row r="439" ht="15.75">
      <c r="R439" s="71"/>
    </row>
    <row r="440" ht="15.75">
      <c r="R440" s="71"/>
    </row>
    <row r="441" ht="15.75">
      <c r="R441" s="71"/>
    </row>
    <row r="442" ht="15.75">
      <c r="R442" s="71"/>
    </row>
    <row r="443" ht="15.75">
      <c r="R443" s="71"/>
    </row>
    <row r="444" ht="15.75">
      <c r="R444" s="71"/>
    </row>
    <row r="445" ht="15.75">
      <c r="R445" s="71"/>
    </row>
    <row r="446" ht="15.75">
      <c r="R446" s="71"/>
    </row>
    <row r="447" ht="15.75">
      <c r="R447" s="71"/>
    </row>
    <row r="448" ht="15.75">
      <c r="R448" s="71"/>
    </row>
    <row r="449" ht="15.75">
      <c r="R449" s="71"/>
    </row>
    <row r="450" ht="15.75">
      <c r="R450" s="71"/>
    </row>
    <row r="451" ht="15.75">
      <c r="R451" s="71"/>
    </row>
    <row r="452" ht="15.75">
      <c r="R452" s="71"/>
    </row>
    <row r="453" ht="15.75">
      <c r="R453" s="71"/>
    </row>
    <row r="454" ht="15.75">
      <c r="R454" s="71"/>
    </row>
    <row r="455" ht="15.75">
      <c r="R455" s="71"/>
    </row>
    <row r="456" ht="15.75">
      <c r="R456" s="71"/>
    </row>
    <row r="457" ht="15.75">
      <c r="R457" s="71"/>
    </row>
    <row r="458" ht="15.75">
      <c r="R458" s="71"/>
    </row>
    <row r="459" ht="15.75">
      <c r="R459" s="71"/>
    </row>
    <row r="460" ht="15.75">
      <c r="R460" s="71"/>
    </row>
    <row r="461" ht="15.75">
      <c r="R461" s="71"/>
    </row>
    <row r="462" ht="15.75">
      <c r="R462" s="71"/>
    </row>
    <row r="463" ht="15.75">
      <c r="R463" s="71"/>
    </row>
    <row r="464" ht="15.75">
      <c r="R464" s="71"/>
    </row>
    <row r="465" ht="15.75">
      <c r="R465" s="71"/>
    </row>
    <row r="466" ht="15.75">
      <c r="R466" s="71"/>
    </row>
    <row r="467" ht="15.75">
      <c r="R467" s="71"/>
    </row>
    <row r="468" ht="15.75">
      <c r="R468" s="71"/>
    </row>
    <row r="469" ht="15.75">
      <c r="R469" s="71"/>
    </row>
    <row r="470" ht="15.75">
      <c r="R470" s="71"/>
    </row>
    <row r="471" ht="15.75">
      <c r="R471" s="71"/>
    </row>
    <row r="472" ht="15.75">
      <c r="R472" s="71"/>
    </row>
    <row r="473" ht="15.75">
      <c r="R473" s="71"/>
    </row>
    <row r="474" ht="15.75">
      <c r="R474" s="71"/>
    </row>
    <row r="475" ht="15.75">
      <c r="R475" s="71"/>
    </row>
    <row r="476" ht="15.75">
      <c r="R476" s="71"/>
    </row>
    <row r="477" ht="15.75">
      <c r="R477" s="71"/>
    </row>
    <row r="478" ht="15.75">
      <c r="R478" s="71"/>
    </row>
    <row r="479" ht="15.75">
      <c r="R479" s="71"/>
    </row>
    <row r="480" ht="15.75">
      <c r="R480" s="71"/>
    </row>
    <row r="481" ht="15.75">
      <c r="R481" s="71"/>
    </row>
    <row r="482" ht="15.75">
      <c r="R482" s="71"/>
    </row>
    <row r="483" ht="15.75">
      <c r="R483" s="71"/>
    </row>
    <row r="484" ht="15.75">
      <c r="R484" s="71"/>
    </row>
    <row r="485" ht="15.75">
      <c r="R485" s="71"/>
    </row>
    <row r="486" ht="15.75">
      <c r="R486" s="71"/>
    </row>
    <row r="487" ht="15.75">
      <c r="R487" s="71"/>
    </row>
    <row r="488" ht="15.75">
      <c r="R488" s="71"/>
    </row>
    <row r="489" ht="15.75">
      <c r="R489" s="71"/>
    </row>
    <row r="490" ht="15.75">
      <c r="R490" s="71"/>
    </row>
    <row r="491" ht="15.75">
      <c r="R491" s="71"/>
    </row>
    <row r="492" ht="15.75">
      <c r="R492" s="71"/>
    </row>
    <row r="493" ht="15.75">
      <c r="R493" s="71"/>
    </row>
    <row r="494" ht="15.75">
      <c r="R494" s="71"/>
    </row>
    <row r="495" ht="15.75">
      <c r="R495" s="71"/>
    </row>
    <row r="496" ht="15.75">
      <c r="R496" s="71"/>
    </row>
    <row r="497" ht="15.75">
      <c r="R497" s="71"/>
    </row>
    <row r="498" ht="15.75">
      <c r="R498" s="71"/>
    </row>
    <row r="499" ht="15.75">
      <c r="R499" s="71"/>
    </row>
    <row r="500" ht="15.75">
      <c r="R500" s="71"/>
    </row>
    <row r="501" ht="15.75">
      <c r="R501" s="71"/>
    </row>
    <row r="502" ht="15.75">
      <c r="R502" s="71"/>
    </row>
    <row r="503" ht="15.75">
      <c r="R503" s="71"/>
    </row>
    <row r="504" ht="15.75">
      <c r="R504" s="71"/>
    </row>
    <row r="505" ht="15.75">
      <c r="R505" s="71"/>
    </row>
    <row r="506" ht="15.75">
      <c r="R506" s="71"/>
    </row>
    <row r="507" ht="15.75">
      <c r="R507" s="71"/>
    </row>
    <row r="508" ht="15.75">
      <c r="R508" s="71"/>
    </row>
    <row r="509" ht="15.75">
      <c r="R509" s="71"/>
    </row>
    <row r="510" ht="15.75">
      <c r="R510" s="71"/>
    </row>
    <row r="511" ht="15.75">
      <c r="R511" s="71"/>
    </row>
  </sheetData>
  <sheetProtection/>
  <mergeCells count="13">
    <mergeCell ref="N4:N5"/>
    <mergeCell ref="K4:K5"/>
    <mergeCell ref="M4:M5"/>
    <mergeCell ref="A87:R87"/>
    <mergeCell ref="G4:G5"/>
    <mergeCell ref="H4:H5"/>
    <mergeCell ref="A4:E5"/>
    <mergeCell ref="F4:F5"/>
    <mergeCell ref="Q1:R1"/>
    <mergeCell ref="P4:R4"/>
    <mergeCell ref="I4:I5"/>
    <mergeCell ref="J4:J5"/>
    <mergeCell ref="L4:L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&amp;R&amp;"Gill Sans,Normal"&amp;24 13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X91"/>
  <sheetViews>
    <sheetView showGridLines="0" view="pageBreakPreview" zoomScale="60" zoomScaleNormal="70" zoomScalePageLayoutView="0" workbookViewId="0" topLeftCell="A1">
      <selection activeCell="B33" sqref="B33"/>
    </sheetView>
  </sheetViews>
  <sheetFormatPr defaultColWidth="11.5546875" defaultRowHeight="15.75"/>
  <cols>
    <col min="1" max="4" width="2.77734375" style="1" customWidth="1"/>
    <col min="5" max="5" width="33.6640625" style="1" customWidth="1"/>
    <col min="6" max="6" width="12.6640625" style="1" customWidth="1"/>
    <col min="7" max="9" width="12.6640625" style="47" customWidth="1"/>
    <col min="10" max="14" width="12.6640625" style="2" customWidth="1"/>
    <col min="15" max="15" width="1.77734375" style="2" customWidth="1"/>
    <col min="16" max="17" width="13.6640625" style="47" customWidth="1"/>
    <col min="18" max="18" width="6.88671875" style="1" customWidth="1"/>
    <col min="19" max="19" width="2.77734375" style="1" hidden="1" customWidth="1"/>
    <col min="20" max="20" width="9.77734375" style="1" customWidth="1"/>
    <col min="21" max="21" width="9.77734375" style="60" customWidth="1"/>
    <col min="22" max="22" width="12.77734375" style="1" customWidth="1"/>
    <col min="23" max="29" width="9.77734375" style="1" customWidth="1"/>
    <col min="30" max="31" width="5.77734375" style="1" customWidth="1"/>
    <col min="32" max="34" width="9.77734375" style="1" customWidth="1"/>
    <col min="35" max="35" width="12.77734375" style="1" customWidth="1"/>
    <col min="36" max="16384" width="11.5546875" style="1" customWidth="1"/>
  </cols>
  <sheetData>
    <row r="1" spans="1:19" ht="26.25">
      <c r="A1" s="244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"/>
      <c r="Q1" s="420" t="s">
        <v>78</v>
      </c>
      <c r="R1" s="420"/>
      <c r="S1" s="6"/>
    </row>
    <row r="2" spans="1:19" ht="26.25">
      <c r="A2" s="244" t="s">
        <v>146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6"/>
      <c r="S2" s="6"/>
    </row>
    <row r="3" spans="1:19" ht="15" customHeight="1">
      <c r="A3" s="49"/>
      <c r="B3" s="6"/>
      <c r="C3" s="6"/>
      <c r="D3" s="6"/>
      <c r="E3" s="6"/>
      <c r="F3" s="6"/>
      <c r="G3" s="17"/>
      <c r="H3" s="17"/>
      <c r="I3" s="17"/>
      <c r="J3" s="18"/>
      <c r="K3" s="18"/>
      <c r="L3" s="18"/>
      <c r="M3" s="18"/>
      <c r="N3" s="18"/>
      <c r="O3" s="18"/>
      <c r="P3" s="17"/>
      <c r="Q3" s="17"/>
      <c r="R3" s="6"/>
      <c r="S3" s="6"/>
    </row>
    <row r="4" spans="1:19" ht="24.75" customHeight="1">
      <c r="A4" s="430" t="s">
        <v>79</v>
      </c>
      <c r="B4" s="435"/>
      <c r="C4" s="435"/>
      <c r="D4" s="435"/>
      <c r="E4" s="435"/>
      <c r="F4" s="437">
        <v>2000</v>
      </c>
      <c r="G4" s="428">
        <v>2001</v>
      </c>
      <c r="H4" s="428">
        <v>2002</v>
      </c>
      <c r="I4" s="428">
        <v>2003</v>
      </c>
      <c r="J4" s="428">
        <v>2004</v>
      </c>
      <c r="K4" s="428">
        <v>2005</v>
      </c>
      <c r="L4" s="428">
        <v>2006</v>
      </c>
      <c r="M4" s="428">
        <v>2007</v>
      </c>
      <c r="N4" s="428">
        <v>2008</v>
      </c>
      <c r="O4" s="291"/>
      <c r="P4" s="434" t="s">
        <v>145</v>
      </c>
      <c r="Q4" s="434"/>
      <c r="R4" s="434"/>
      <c r="S4" s="434"/>
    </row>
    <row r="5" spans="1:19" ht="24.75" customHeight="1">
      <c r="A5" s="436"/>
      <c r="B5" s="436"/>
      <c r="C5" s="436"/>
      <c r="D5" s="436"/>
      <c r="E5" s="436"/>
      <c r="F5" s="438"/>
      <c r="G5" s="429"/>
      <c r="H5" s="429"/>
      <c r="I5" s="429"/>
      <c r="J5" s="429"/>
      <c r="K5" s="429"/>
      <c r="L5" s="429"/>
      <c r="M5" s="429"/>
      <c r="N5" s="429"/>
      <c r="O5" s="292"/>
      <c r="P5" s="354" t="s">
        <v>80</v>
      </c>
      <c r="Q5" s="354" t="s">
        <v>81</v>
      </c>
      <c r="R5" s="439" t="s">
        <v>27</v>
      </c>
      <c r="S5" s="439"/>
    </row>
    <row r="6" spans="1:19" ht="24" customHeight="1">
      <c r="A6" s="257"/>
      <c r="B6" s="257"/>
      <c r="C6" s="257"/>
      <c r="D6" s="257"/>
      <c r="E6" s="257"/>
      <c r="F6" s="258"/>
      <c r="G6" s="241"/>
      <c r="H6" s="241"/>
      <c r="I6" s="241"/>
      <c r="J6" s="241"/>
      <c r="K6" s="241"/>
      <c r="L6" s="241"/>
      <c r="M6" s="241"/>
      <c r="N6" s="241"/>
      <c r="O6" s="241"/>
      <c r="P6" s="251"/>
      <c r="Q6" s="251"/>
      <c r="R6" s="251"/>
      <c r="S6" s="251"/>
    </row>
    <row r="7" spans="1:18" s="6" customFormat="1" ht="16.5" customHeight="1">
      <c r="A7" s="3"/>
      <c r="B7" s="3" t="s">
        <v>519</v>
      </c>
      <c r="C7" s="3"/>
      <c r="D7" s="3"/>
      <c r="E7" s="3"/>
      <c r="F7" s="68"/>
      <c r="G7" s="68"/>
      <c r="H7" s="68"/>
      <c r="I7" s="68"/>
      <c r="J7" s="68"/>
      <c r="K7" s="68"/>
      <c r="L7" s="68"/>
      <c r="M7" s="68"/>
      <c r="N7" s="68"/>
      <c r="O7" s="68"/>
      <c r="P7" s="86"/>
      <c r="Q7" s="86"/>
      <c r="R7" s="27"/>
    </row>
    <row r="8" spans="1:18" s="6" customFormat="1" ht="14.25" customHeight="1">
      <c r="A8" s="3"/>
      <c r="B8" s="3" t="s">
        <v>472</v>
      </c>
      <c r="C8" s="3"/>
      <c r="D8" s="3"/>
      <c r="E8" s="3"/>
      <c r="F8" s="68">
        <v>44684000</v>
      </c>
      <c r="G8" s="68">
        <v>266920145</v>
      </c>
      <c r="H8" s="68">
        <v>94711449</v>
      </c>
      <c r="I8" s="68">
        <v>96261375</v>
      </c>
      <c r="J8" s="68">
        <v>28476676</v>
      </c>
      <c r="K8" s="68">
        <v>107092425</v>
      </c>
      <c r="L8" s="86">
        <v>108019000</v>
      </c>
      <c r="M8" s="86">
        <v>238339058</v>
      </c>
      <c r="N8" s="86">
        <v>262821374</v>
      </c>
      <c r="O8" s="68"/>
      <c r="P8" s="86">
        <v>1794555758</v>
      </c>
      <c r="Q8" s="86">
        <v>224029807</v>
      </c>
      <c r="R8" s="32">
        <f>(Q8/P8)*100</f>
        <v>12.483858804681399</v>
      </c>
    </row>
    <row r="9" spans="1:18" s="6" customFormat="1" ht="6" customHeight="1">
      <c r="A9" s="3"/>
      <c r="B9" s="3"/>
      <c r="C9" s="3"/>
      <c r="D9" s="3"/>
      <c r="E9" s="3"/>
      <c r="F9" s="68"/>
      <c r="G9" s="68"/>
      <c r="H9" s="68"/>
      <c r="I9" s="68"/>
      <c r="J9" s="68"/>
      <c r="K9" s="68"/>
      <c r="L9" s="86"/>
      <c r="M9" s="86"/>
      <c r="N9" s="86"/>
      <c r="O9" s="68"/>
      <c r="P9" s="86"/>
      <c r="Q9" s="86"/>
      <c r="R9" s="32"/>
    </row>
    <row r="10" spans="1:18" s="303" customFormat="1" ht="17.25" customHeight="1">
      <c r="A10" s="339"/>
      <c r="B10" s="301"/>
      <c r="C10" s="301" t="s">
        <v>142</v>
      </c>
      <c r="D10" s="301"/>
      <c r="E10" s="301"/>
      <c r="F10" s="328">
        <v>39481000</v>
      </c>
      <c r="G10" s="328">
        <v>253908690</v>
      </c>
      <c r="H10" s="328">
        <v>93910319</v>
      </c>
      <c r="I10" s="328">
        <v>95664775</v>
      </c>
      <c r="J10" s="328">
        <v>27959527</v>
      </c>
      <c r="K10" s="328">
        <v>103874022</v>
      </c>
      <c r="L10" s="328">
        <v>107015000</v>
      </c>
      <c r="M10" s="328">
        <v>234344818</v>
      </c>
      <c r="N10" s="328">
        <v>257954974</v>
      </c>
      <c r="O10" s="328"/>
      <c r="P10" s="378">
        <v>1642209815</v>
      </c>
      <c r="Q10" s="328">
        <v>216052358</v>
      </c>
      <c r="R10" s="333">
        <f>(Q10/P10)*100</f>
        <v>13.156196974745276</v>
      </c>
    </row>
    <row r="11" spans="1:18" s="6" customFormat="1" ht="15.75">
      <c r="A11" s="55"/>
      <c r="B11" s="3"/>
      <c r="C11" s="61" t="s">
        <v>143</v>
      </c>
      <c r="D11" s="61"/>
      <c r="E11" s="61"/>
      <c r="F11" s="63">
        <v>5203000</v>
      </c>
      <c r="G11" s="63">
        <v>13011455</v>
      </c>
      <c r="H11" s="63">
        <v>801130</v>
      </c>
      <c r="I11" s="63">
        <v>596600</v>
      </c>
      <c r="J11" s="63">
        <v>517149</v>
      </c>
      <c r="K11" s="63">
        <v>3218403</v>
      </c>
      <c r="L11" s="63">
        <v>1004000</v>
      </c>
      <c r="M11" s="63">
        <v>3994240</v>
      </c>
      <c r="N11" s="63">
        <v>4866400</v>
      </c>
      <c r="O11" s="63"/>
      <c r="P11" s="64">
        <v>152345943</v>
      </c>
      <c r="Q11" s="63">
        <v>7977449</v>
      </c>
      <c r="R11" s="259">
        <f>(Q11/P11)*100</f>
        <v>5.236403965151865</v>
      </c>
    </row>
    <row r="12" spans="1:18" s="6" customFormat="1" ht="24" customHeight="1">
      <c r="A12" s="55"/>
      <c r="B12" s="3"/>
      <c r="C12" s="3"/>
      <c r="D12" s="3"/>
      <c r="E12" s="3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54"/>
      <c r="Q12" s="68"/>
      <c r="R12" s="32"/>
    </row>
    <row r="13" spans="1:18" s="303" customFormat="1" ht="16.5" customHeight="1">
      <c r="A13" s="301"/>
      <c r="B13" s="301" t="s">
        <v>520</v>
      </c>
      <c r="C13" s="301"/>
      <c r="D13" s="301"/>
      <c r="E13" s="301"/>
      <c r="F13" s="331">
        <v>1536724</v>
      </c>
      <c r="G13" s="331">
        <v>1751993</v>
      </c>
      <c r="H13" s="331">
        <v>1952316</v>
      </c>
      <c r="I13" s="331">
        <v>2164440</v>
      </c>
      <c r="J13" s="331">
        <v>2440021</v>
      </c>
      <c r="K13" s="331">
        <v>2631339</v>
      </c>
      <c r="L13" s="331">
        <v>2633221</v>
      </c>
      <c r="M13" s="331">
        <v>2462673</v>
      </c>
      <c r="N13" s="331">
        <v>2457372</v>
      </c>
      <c r="O13" s="328"/>
      <c r="P13" s="331">
        <v>19333117</v>
      </c>
      <c r="Q13" s="328">
        <v>2197974</v>
      </c>
      <c r="R13" s="333">
        <f>(Q13/P13)*100</f>
        <v>11.368958249205237</v>
      </c>
    </row>
    <row r="14" spans="1:18" s="6" customFormat="1" ht="6" customHeight="1">
      <c r="A14" s="3"/>
      <c r="B14" s="3"/>
      <c r="C14" s="3"/>
      <c r="D14" s="3"/>
      <c r="E14" s="3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54"/>
      <c r="Q14" s="68"/>
      <c r="R14" s="32"/>
    </row>
    <row r="15" spans="1:20" ht="17.25" customHeight="1">
      <c r="A15" s="61"/>
      <c r="B15" s="61" t="s">
        <v>521</v>
      </c>
      <c r="C15" s="61"/>
      <c r="D15" s="61"/>
      <c r="E15" s="61"/>
      <c r="F15" s="63">
        <v>20</v>
      </c>
      <c r="G15" s="63">
        <v>20</v>
      </c>
      <c r="H15" s="63">
        <v>23</v>
      </c>
      <c r="I15" s="63">
        <v>23</v>
      </c>
      <c r="J15" s="63">
        <v>23</v>
      </c>
      <c r="K15" s="63">
        <v>23</v>
      </c>
      <c r="L15" s="63">
        <v>24</v>
      </c>
      <c r="M15" s="63">
        <v>33</v>
      </c>
      <c r="N15" s="63">
        <v>33</v>
      </c>
      <c r="O15" s="63"/>
      <c r="P15" s="64">
        <v>1510</v>
      </c>
      <c r="Q15" s="63">
        <v>36</v>
      </c>
      <c r="R15" s="32">
        <f>(Q15/P15)*100</f>
        <v>2.384105960264901</v>
      </c>
      <c r="S15" s="58"/>
      <c r="T15" s="59"/>
    </row>
    <row r="16" spans="1:20" ht="6" customHeight="1">
      <c r="A16" s="61"/>
      <c r="B16" s="61"/>
      <c r="C16" s="61"/>
      <c r="D16" s="61"/>
      <c r="E16" s="61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 s="63"/>
      <c r="R16" s="259"/>
      <c r="S16" s="58"/>
      <c r="T16" s="59"/>
    </row>
    <row r="17" spans="1:21" s="348" customFormat="1" ht="15.75">
      <c r="A17" s="342"/>
      <c r="B17" s="342" t="s">
        <v>522</v>
      </c>
      <c r="C17" s="342"/>
      <c r="D17" s="342"/>
      <c r="E17" s="342"/>
      <c r="F17" s="349">
        <v>14</v>
      </c>
      <c r="G17" s="349">
        <v>14</v>
      </c>
      <c r="H17" s="349">
        <v>12</v>
      </c>
      <c r="I17" s="349">
        <v>12</v>
      </c>
      <c r="J17" s="349">
        <v>18</v>
      </c>
      <c r="K17" s="349">
        <v>11</v>
      </c>
      <c r="L17" s="349">
        <v>11</v>
      </c>
      <c r="M17" s="349">
        <v>11</v>
      </c>
      <c r="N17" s="349">
        <v>11</v>
      </c>
      <c r="O17" s="349"/>
      <c r="P17" s="379">
        <v>732</v>
      </c>
      <c r="Q17" s="349">
        <v>11</v>
      </c>
      <c r="R17" s="333">
        <f>(Q17/P17)*100</f>
        <v>1.5027322404371584</v>
      </c>
      <c r="S17" s="345"/>
      <c r="T17" s="346"/>
      <c r="U17" s="347"/>
    </row>
    <row r="18" spans="1:21" s="6" customFormat="1" ht="24" customHeight="1">
      <c r="A18" s="263"/>
      <c r="B18" s="263"/>
      <c r="C18" s="263"/>
      <c r="D18" s="263"/>
      <c r="E18" s="263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5"/>
      <c r="Q18" s="264"/>
      <c r="R18" s="266"/>
      <c r="S18" s="79"/>
      <c r="T18" s="16"/>
      <c r="U18" s="40"/>
    </row>
    <row r="19" spans="1:19" ht="15" customHeight="1">
      <c r="A19" s="87"/>
      <c r="B19" s="87"/>
      <c r="C19" s="87"/>
      <c r="D19" s="87"/>
      <c r="E19" s="87"/>
      <c r="F19" s="260"/>
      <c r="G19" s="261"/>
      <c r="H19" s="261"/>
      <c r="I19" s="261"/>
      <c r="J19" s="261"/>
      <c r="K19" s="261"/>
      <c r="L19" s="261"/>
      <c r="M19" s="261"/>
      <c r="N19" s="261"/>
      <c r="O19" s="261"/>
      <c r="P19" s="262"/>
      <c r="Q19" s="261"/>
      <c r="R19" s="58"/>
      <c r="S19" s="58"/>
    </row>
    <row r="20" spans="1:21" s="143" customFormat="1" ht="15" customHeight="1">
      <c r="A20" s="143" t="s">
        <v>13</v>
      </c>
      <c r="B20" s="144" t="s">
        <v>76</v>
      </c>
      <c r="C20" s="144"/>
      <c r="D20" s="144"/>
      <c r="E20" s="144"/>
      <c r="F20" s="141"/>
      <c r="G20" s="142"/>
      <c r="H20" s="142"/>
      <c r="I20" s="142"/>
      <c r="J20" s="141"/>
      <c r="K20" s="141"/>
      <c r="L20" s="141"/>
      <c r="M20" s="141"/>
      <c r="N20" s="141"/>
      <c r="O20" s="141"/>
      <c r="P20" s="142"/>
      <c r="Q20" s="142"/>
      <c r="R20" s="141"/>
      <c r="S20" s="141"/>
      <c r="U20" s="321"/>
    </row>
    <row r="21" spans="1:21" s="143" customFormat="1" ht="15" customHeight="1">
      <c r="A21" s="143" t="s">
        <v>51</v>
      </c>
      <c r="B21" s="145" t="s">
        <v>349</v>
      </c>
      <c r="C21" s="144"/>
      <c r="D21" s="144"/>
      <c r="E21" s="144"/>
      <c r="F21" s="141"/>
      <c r="G21" s="142"/>
      <c r="H21" s="142"/>
      <c r="I21" s="142"/>
      <c r="J21" s="141"/>
      <c r="K21" s="141"/>
      <c r="L21" s="141"/>
      <c r="M21" s="141"/>
      <c r="N21" s="141"/>
      <c r="O21" s="141"/>
      <c r="P21" s="142"/>
      <c r="Q21" s="142"/>
      <c r="R21" s="141"/>
      <c r="S21" s="141"/>
      <c r="U21" s="321"/>
    </row>
    <row r="22" spans="1:21" s="143" customFormat="1" ht="15" customHeight="1">
      <c r="A22" s="143" t="s">
        <v>52</v>
      </c>
      <c r="B22" s="145" t="s">
        <v>529</v>
      </c>
      <c r="C22" s="144"/>
      <c r="D22" s="144"/>
      <c r="E22" s="144"/>
      <c r="F22" s="141"/>
      <c r="G22" s="142"/>
      <c r="H22" s="142"/>
      <c r="I22" s="142"/>
      <c r="J22" s="141"/>
      <c r="K22" s="141"/>
      <c r="L22" s="141"/>
      <c r="M22" s="141"/>
      <c r="N22" s="141"/>
      <c r="O22" s="141"/>
      <c r="P22" s="142"/>
      <c r="Q22" s="142"/>
      <c r="R22" s="141"/>
      <c r="S22" s="141"/>
      <c r="U22" s="321"/>
    </row>
    <row r="23" spans="1:21" s="143" customFormat="1" ht="15" customHeight="1">
      <c r="A23" s="143" t="s">
        <v>53</v>
      </c>
      <c r="B23" s="145" t="s">
        <v>348</v>
      </c>
      <c r="C23" s="144"/>
      <c r="D23" s="144"/>
      <c r="E23" s="144"/>
      <c r="F23" s="141"/>
      <c r="G23" s="142"/>
      <c r="H23" s="142"/>
      <c r="I23" s="142"/>
      <c r="J23" s="141"/>
      <c r="K23" s="141"/>
      <c r="L23" s="141"/>
      <c r="M23" s="141"/>
      <c r="N23" s="141"/>
      <c r="O23" s="141"/>
      <c r="P23" s="142"/>
      <c r="Q23" s="142"/>
      <c r="R23" s="141"/>
      <c r="S23" s="141"/>
      <c r="U23" s="321"/>
    </row>
    <row r="24" spans="1:21" s="143" customFormat="1" ht="17.25" customHeight="1">
      <c r="A24" s="143" t="s">
        <v>32</v>
      </c>
      <c r="B24" s="144" t="s">
        <v>350</v>
      </c>
      <c r="C24" s="144"/>
      <c r="D24" s="144"/>
      <c r="E24" s="144"/>
      <c r="F24" s="141"/>
      <c r="G24" s="142"/>
      <c r="H24" s="142"/>
      <c r="I24" s="142"/>
      <c r="J24" s="141"/>
      <c r="K24" s="141"/>
      <c r="L24" s="141"/>
      <c r="M24" s="141"/>
      <c r="N24" s="141"/>
      <c r="O24" s="141"/>
      <c r="P24" s="142"/>
      <c r="Q24" s="142"/>
      <c r="R24" s="141"/>
      <c r="S24" s="141"/>
      <c r="U24" s="321"/>
    </row>
    <row r="25" spans="1:21" s="143" customFormat="1" ht="15" customHeight="1">
      <c r="A25" s="143" t="s">
        <v>16</v>
      </c>
      <c r="B25" s="144" t="s">
        <v>351</v>
      </c>
      <c r="C25" s="144"/>
      <c r="D25" s="144"/>
      <c r="E25" s="144"/>
      <c r="F25" s="141"/>
      <c r="G25" s="142"/>
      <c r="H25" s="142"/>
      <c r="I25" s="142"/>
      <c r="J25" s="141"/>
      <c r="K25" s="141"/>
      <c r="L25" s="141"/>
      <c r="M25" s="141"/>
      <c r="N25" s="141"/>
      <c r="O25" s="141"/>
      <c r="P25" s="142"/>
      <c r="Q25" s="142"/>
      <c r="R25" s="141"/>
      <c r="S25" s="141"/>
      <c r="U25" s="321"/>
    </row>
    <row r="26" spans="1:21" s="143" customFormat="1" ht="15" customHeight="1">
      <c r="A26" s="143" t="s">
        <v>17</v>
      </c>
      <c r="B26" s="144" t="s">
        <v>2</v>
      </c>
      <c r="C26" s="144"/>
      <c r="D26" s="144"/>
      <c r="E26" s="144"/>
      <c r="F26" s="141"/>
      <c r="G26" s="142"/>
      <c r="H26" s="142"/>
      <c r="I26" s="142"/>
      <c r="J26" s="141"/>
      <c r="K26" s="141"/>
      <c r="L26" s="141"/>
      <c r="M26" s="141"/>
      <c r="N26" s="141"/>
      <c r="O26" s="141"/>
      <c r="P26" s="142"/>
      <c r="Q26" s="142"/>
      <c r="R26" s="141"/>
      <c r="S26" s="141"/>
      <c r="U26" s="321"/>
    </row>
    <row r="27" spans="1:21" s="143" customFormat="1" ht="15" customHeight="1">
      <c r="A27" s="143" t="s">
        <v>18</v>
      </c>
      <c r="B27" s="144" t="s">
        <v>495</v>
      </c>
      <c r="C27" s="144"/>
      <c r="D27" s="144"/>
      <c r="E27" s="144"/>
      <c r="F27" s="141"/>
      <c r="G27" s="142"/>
      <c r="H27" s="142"/>
      <c r="I27" s="142"/>
      <c r="J27" s="141"/>
      <c r="K27" s="141"/>
      <c r="L27" s="141"/>
      <c r="M27" s="141"/>
      <c r="N27" s="141"/>
      <c r="O27" s="141"/>
      <c r="P27" s="142"/>
      <c r="Q27" s="142"/>
      <c r="R27" s="141"/>
      <c r="S27" s="141"/>
      <c r="U27" s="321"/>
    </row>
    <row r="28" spans="1:21" s="143" customFormat="1" ht="15" customHeight="1">
      <c r="A28" s="143" t="s">
        <v>19</v>
      </c>
      <c r="B28" s="144" t="s">
        <v>530</v>
      </c>
      <c r="C28" s="144"/>
      <c r="D28" s="144"/>
      <c r="E28" s="144"/>
      <c r="F28" s="141"/>
      <c r="G28" s="142"/>
      <c r="H28" s="142"/>
      <c r="I28" s="142"/>
      <c r="J28" s="141"/>
      <c r="K28" s="141"/>
      <c r="L28" s="141"/>
      <c r="M28" s="141"/>
      <c r="N28" s="141"/>
      <c r="O28" s="141"/>
      <c r="P28" s="142"/>
      <c r="Q28" s="142"/>
      <c r="R28" s="141"/>
      <c r="S28" s="141"/>
      <c r="U28" s="321"/>
    </row>
    <row r="29" spans="1:21" s="143" customFormat="1" ht="15" customHeight="1">
      <c r="A29" s="143" t="s">
        <v>20</v>
      </c>
      <c r="B29" s="144" t="s">
        <v>531</v>
      </c>
      <c r="C29" s="144"/>
      <c r="D29" s="144"/>
      <c r="E29" s="144"/>
      <c r="F29" s="141"/>
      <c r="G29" s="142"/>
      <c r="H29" s="142"/>
      <c r="I29" s="142"/>
      <c r="J29" s="141"/>
      <c r="K29" s="141"/>
      <c r="L29" s="141"/>
      <c r="M29" s="141"/>
      <c r="N29" s="141"/>
      <c r="O29" s="141"/>
      <c r="P29" s="142"/>
      <c r="Q29" s="142"/>
      <c r="R29" s="141"/>
      <c r="S29" s="141"/>
      <c r="U29" s="321"/>
    </row>
    <row r="30" spans="1:21" s="143" customFormat="1" ht="15" customHeight="1">
      <c r="A30" s="143" t="s">
        <v>36</v>
      </c>
      <c r="B30" s="141" t="s">
        <v>4</v>
      </c>
      <c r="C30" s="144"/>
      <c r="D30" s="144"/>
      <c r="E30" s="144"/>
      <c r="F30" s="141"/>
      <c r="G30" s="142"/>
      <c r="H30" s="142"/>
      <c r="I30" s="142"/>
      <c r="J30" s="141"/>
      <c r="K30" s="141"/>
      <c r="L30" s="141"/>
      <c r="M30" s="141"/>
      <c r="N30" s="141"/>
      <c r="O30" s="141"/>
      <c r="P30" s="142"/>
      <c r="Q30" s="142"/>
      <c r="R30" s="141"/>
      <c r="S30" s="141"/>
      <c r="U30" s="321"/>
    </row>
    <row r="31" spans="1:21" s="143" customFormat="1" ht="32.25" customHeight="1">
      <c r="A31" s="170" t="s">
        <v>21</v>
      </c>
      <c r="B31" s="424" t="s">
        <v>532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380"/>
      <c r="P31" s="380"/>
      <c r="Q31" s="380"/>
      <c r="R31" s="380"/>
      <c r="S31" s="141"/>
      <c r="U31" s="321"/>
    </row>
    <row r="32" spans="1:21" s="143" customFormat="1" ht="15" customHeight="1">
      <c r="A32" s="143" t="s">
        <v>22</v>
      </c>
      <c r="B32" s="143" t="s">
        <v>353</v>
      </c>
      <c r="C32" s="144"/>
      <c r="D32" s="144"/>
      <c r="E32" s="144"/>
      <c r="F32" s="141"/>
      <c r="G32" s="142"/>
      <c r="H32" s="142"/>
      <c r="I32" s="142"/>
      <c r="J32" s="141"/>
      <c r="K32" s="141"/>
      <c r="L32" s="141"/>
      <c r="M32" s="141"/>
      <c r="N32" s="141"/>
      <c r="O32" s="141"/>
      <c r="P32" s="142"/>
      <c r="Q32" s="142"/>
      <c r="R32" s="141"/>
      <c r="S32" s="141"/>
      <c r="U32" s="321"/>
    </row>
    <row r="33" spans="1:21" s="143" customFormat="1" ht="16.5">
      <c r="A33" s="143" t="s">
        <v>23</v>
      </c>
      <c r="B33" s="141" t="s">
        <v>55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1"/>
      <c r="U33" s="321"/>
    </row>
    <row r="34" spans="1:21" s="143" customFormat="1" ht="15" customHeight="1">
      <c r="A34" s="143" t="s">
        <v>24</v>
      </c>
      <c r="B34" s="144" t="s">
        <v>352</v>
      </c>
      <c r="C34" s="144"/>
      <c r="D34" s="144"/>
      <c r="E34" s="144"/>
      <c r="F34" s="141"/>
      <c r="G34" s="142"/>
      <c r="H34" s="142"/>
      <c r="I34" s="142"/>
      <c r="J34" s="141"/>
      <c r="K34" s="141"/>
      <c r="L34" s="141"/>
      <c r="M34" s="141"/>
      <c r="N34" s="141"/>
      <c r="O34" s="141"/>
      <c r="P34" s="142"/>
      <c r="Q34" s="142"/>
      <c r="R34" s="141"/>
      <c r="S34" s="141"/>
      <c r="U34" s="321"/>
    </row>
    <row r="35" spans="1:21" s="143" customFormat="1" ht="15" customHeight="1">
      <c r="A35" s="143" t="s">
        <v>54</v>
      </c>
      <c r="B35" s="144" t="s">
        <v>493</v>
      </c>
      <c r="C35" s="144"/>
      <c r="D35" s="144"/>
      <c r="E35" s="144"/>
      <c r="F35" s="141"/>
      <c r="G35" s="142"/>
      <c r="H35" s="142"/>
      <c r="I35" s="142"/>
      <c r="J35" s="141"/>
      <c r="K35" s="141"/>
      <c r="L35" s="141"/>
      <c r="M35" s="141"/>
      <c r="N35" s="141"/>
      <c r="O35" s="141"/>
      <c r="P35" s="142"/>
      <c r="Q35" s="142"/>
      <c r="R35" s="141"/>
      <c r="S35" s="141"/>
      <c r="U35" s="321"/>
    </row>
    <row r="36" spans="1:21" s="143" customFormat="1" ht="15" customHeight="1">
      <c r="A36" s="143" t="s">
        <v>68</v>
      </c>
      <c r="B36" s="141" t="s">
        <v>494</v>
      </c>
      <c r="C36" s="144"/>
      <c r="D36" s="144"/>
      <c r="E36" s="144"/>
      <c r="F36" s="141"/>
      <c r="G36" s="142"/>
      <c r="H36" s="142"/>
      <c r="I36" s="142"/>
      <c r="J36" s="141"/>
      <c r="K36" s="141"/>
      <c r="L36" s="141"/>
      <c r="M36" s="141"/>
      <c r="N36" s="141"/>
      <c r="O36" s="141"/>
      <c r="P36" s="142"/>
      <c r="Q36" s="142"/>
      <c r="R36" s="141"/>
      <c r="S36" s="141"/>
      <c r="U36" s="321"/>
    </row>
    <row r="37" spans="1:21" s="143" customFormat="1" ht="15" customHeight="1">
      <c r="A37" s="143" t="s">
        <v>72</v>
      </c>
      <c r="B37" s="141" t="s">
        <v>56</v>
      </c>
      <c r="C37" s="144"/>
      <c r="D37" s="144"/>
      <c r="E37" s="144"/>
      <c r="F37" s="141"/>
      <c r="G37" s="142"/>
      <c r="H37" s="142"/>
      <c r="I37" s="142"/>
      <c r="J37" s="141"/>
      <c r="K37" s="141"/>
      <c r="L37" s="141"/>
      <c r="M37" s="141"/>
      <c r="N37" s="141"/>
      <c r="O37" s="141"/>
      <c r="P37" s="142"/>
      <c r="Q37" s="142"/>
      <c r="R37" s="141"/>
      <c r="S37" s="141"/>
      <c r="U37" s="321"/>
    </row>
    <row r="38" spans="2:24" s="146" customFormat="1" ht="9" customHeight="1">
      <c r="B38" s="147"/>
      <c r="C38" s="148"/>
      <c r="D38" s="148"/>
      <c r="E38" s="148"/>
      <c r="F38" s="148"/>
      <c r="G38" s="149"/>
      <c r="H38" s="149"/>
      <c r="I38" s="149"/>
      <c r="J38" s="148"/>
      <c r="K38" s="148"/>
      <c r="L38" s="148"/>
      <c r="M38" s="148"/>
      <c r="N38" s="148"/>
      <c r="O38" s="148"/>
      <c r="P38" s="149"/>
      <c r="Q38" s="149"/>
      <c r="R38" s="150"/>
      <c r="S38" s="150"/>
      <c r="T38" s="147"/>
      <c r="U38" s="151"/>
      <c r="V38" s="147"/>
      <c r="W38" s="147"/>
      <c r="X38" s="147"/>
    </row>
    <row r="39" spans="1:24" s="146" customFormat="1" ht="18.75">
      <c r="A39" s="426" t="s">
        <v>499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150"/>
      <c r="T39" s="147"/>
      <c r="U39" s="151"/>
      <c r="V39" s="147"/>
      <c r="W39" s="147"/>
      <c r="X39" s="147"/>
    </row>
    <row r="40" spans="1:24" ht="15" customHeight="1">
      <c r="A40" s="88"/>
      <c r="B40" s="91"/>
      <c r="C40" s="82"/>
      <c r="D40" s="82"/>
      <c r="E40" s="82"/>
      <c r="F40" s="83"/>
      <c r="G40" s="84"/>
      <c r="H40" s="84"/>
      <c r="I40" s="84"/>
      <c r="J40" s="83"/>
      <c r="K40" s="83"/>
      <c r="L40" s="83"/>
      <c r="M40" s="83"/>
      <c r="N40" s="83"/>
      <c r="O40" s="83"/>
      <c r="P40" s="84"/>
      <c r="Q40" s="84"/>
      <c r="R40" s="85"/>
      <c r="S40" s="87"/>
      <c r="T40" s="89"/>
      <c r="U40" s="90"/>
      <c r="V40" s="89"/>
      <c r="W40" s="89"/>
      <c r="X40" s="89"/>
    </row>
    <row r="41" spans="1:24" ht="15" customHeight="1">
      <c r="A41" s="92"/>
      <c r="B41" s="92"/>
      <c r="C41" s="92"/>
      <c r="D41" s="92"/>
      <c r="E41" s="92"/>
      <c r="F41" s="92"/>
      <c r="G41" s="93"/>
      <c r="H41" s="93"/>
      <c r="I41" s="93"/>
      <c r="J41" s="61"/>
      <c r="K41" s="61"/>
      <c r="L41" s="61"/>
      <c r="M41" s="61"/>
      <c r="N41" s="61"/>
      <c r="O41" s="61"/>
      <c r="P41" s="93"/>
      <c r="Q41" s="93"/>
      <c r="R41" s="92"/>
      <c r="S41" s="89"/>
      <c r="T41" s="89"/>
      <c r="U41" s="90"/>
      <c r="V41" s="89"/>
      <c r="W41" s="89"/>
      <c r="X41" s="89"/>
    </row>
    <row r="42" spans="1:18" ht="15" customHeight="1">
      <c r="A42" s="59"/>
      <c r="B42" s="59"/>
      <c r="C42" s="59"/>
      <c r="D42" s="59"/>
      <c r="E42" s="59"/>
      <c r="F42" s="59"/>
      <c r="G42" s="93"/>
      <c r="H42" s="93"/>
      <c r="I42" s="93"/>
      <c r="J42" s="80"/>
      <c r="K42" s="80"/>
      <c r="L42" s="80"/>
      <c r="M42" s="80"/>
      <c r="N42" s="80"/>
      <c r="O42" s="80"/>
      <c r="P42" s="93"/>
      <c r="Q42" s="93"/>
      <c r="R42" s="59"/>
    </row>
    <row r="43" spans="1:18" ht="15" customHeight="1">
      <c r="A43" s="59"/>
      <c r="B43" s="59"/>
      <c r="C43" s="59"/>
      <c r="D43" s="59"/>
      <c r="E43" s="59"/>
      <c r="F43" s="59"/>
      <c r="G43" s="93"/>
      <c r="H43" s="93"/>
      <c r="I43" s="93"/>
      <c r="J43" s="80"/>
      <c r="K43" s="80"/>
      <c r="L43" s="80"/>
      <c r="M43" s="80"/>
      <c r="N43" s="80"/>
      <c r="O43" s="80"/>
      <c r="P43" s="93"/>
      <c r="Q43" s="93"/>
      <c r="R43" s="59"/>
    </row>
    <row r="44" spans="1:18" ht="15" customHeight="1">
      <c r="A44" s="59"/>
      <c r="B44" s="59"/>
      <c r="C44" s="59"/>
      <c r="D44" s="59"/>
      <c r="E44" s="59"/>
      <c r="F44" s="59"/>
      <c r="G44" s="93"/>
      <c r="H44" s="93"/>
      <c r="I44" s="93"/>
      <c r="J44" s="80"/>
      <c r="K44" s="80"/>
      <c r="L44" s="80"/>
      <c r="M44" s="80"/>
      <c r="N44" s="80"/>
      <c r="O44" s="80"/>
      <c r="P44" s="93"/>
      <c r="Q44" s="93"/>
      <c r="R44" s="59"/>
    </row>
    <row r="45" spans="1:18" ht="15" customHeight="1">
      <c r="A45" s="59"/>
      <c r="B45" s="59"/>
      <c r="C45" s="59"/>
      <c r="D45" s="6"/>
      <c r="E45" s="59"/>
      <c r="F45" s="59"/>
      <c r="G45" s="93"/>
      <c r="H45" s="93"/>
      <c r="I45" s="93"/>
      <c r="J45" s="80"/>
      <c r="K45" s="80"/>
      <c r="L45" s="80"/>
      <c r="M45" s="80"/>
      <c r="N45" s="80"/>
      <c r="O45" s="80"/>
      <c r="P45" s="93"/>
      <c r="Q45" s="93"/>
      <c r="R45" s="59"/>
    </row>
    <row r="46" spans="1:18" ht="15" customHeight="1">
      <c r="A46" s="59"/>
      <c r="B46" s="59"/>
      <c r="C46" s="59"/>
      <c r="D46" s="6"/>
      <c r="E46" s="59"/>
      <c r="F46" s="59"/>
      <c r="G46" s="93"/>
      <c r="H46" s="93"/>
      <c r="I46" s="93"/>
      <c r="J46" s="80"/>
      <c r="K46" s="80"/>
      <c r="L46" s="80"/>
      <c r="M46" s="80"/>
      <c r="N46" s="80"/>
      <c r="O46" s="80"/>
      <c r="P46" s="93"/>
      <c r="Q46" s="93"/>
      <c r="R46" s="59"/>
    </row>
    <row r="47" spans="1:18" ht="15" customHeight="1">
      <c r="A47" s="59"/>
      <c r="B47" s="59"/>
      <c r="C47" s="59"/>
      <c r="D47" s="59"/>
      <c r="E47" s="59"/>
      <c r="F47" s="59"/>
      <c r="G47" s="93"/>
      <c r="H47" s="93"/>
      <c r="I47" s="93"/>
      <c r="J47" s="80"/>
      <c r="K47" s="80"/>
      <c r="L47" s="80"/>
      <c r="M47" s="80"/>
      <c r="N47" s="80"/>
      <c r="O47" s="80"/>
      <c r="P47" s="93"/>
      <c r="Q47" s="93"/>
      <c r="R47" s="59"/>
    </row>
    <row r="48" spans="1:18" ht="15" customHeight="1">
      <c r="A48" s="59"/>
      <c r="B48" s="59"/>
      <c r="C48" s="59"/>
      <c r="D48" s="59"/>
      <c r="E48" s="59"/>
      <c r="F48" s="59"/>
      <c r="G48" s="93"/>
      <c r="H48" s="93"/>
      <c r="I48" s="93"/>
      <c r="J48" s="80"/>
      <c r="K48" s="80"/>
      <c r="L48" s="80"/>
      <c r="M48" s="80"/>
      <c r="N48" s="80"/>
      <c r="O48" s="80"/>
      <c r="P48" s="93"/>
      <c r="Q48" s="93"/>
      <c r="R48" s="59"/>
    </row>
    <row r="49" spans="1:18" ht="15" customHeight="1">
      <c r="A49" s="59"/>
      <c r="B49" s="59"/>
      <c r="C49" s="59"/>
      <c r="D49" s="59"/>
      <c r="E49" s="59"/>
      <c r="F49" s="59"/>
      <c r="G49" s="93"/>
      <c r="H49" s="93"/>
      <c r="I49" s="93"/>
      <c r="J49" s="80"/>
      <c r="K49" s="80"/>
      <c r="L49" s="80"/>
      <c r="M49" s="80"/>
      <c r="N49" s="80"/>
      <c r="O49" s="80"/>
      <c r="P49" s="93"/>
      <c r="Q49" s="93"/>
      <c r="R49" s="59"/>
    </row>
    <row r="50" spans="1:18" ht="15" customHeight="1">
      <c r="A50" s="59"/>
      <c r="B50" s="59"/>
      <c r="C50" s="59"/>
      <c r="D50" s="59"/>
      <c r="E50" s="59"/>
      <c r="F50" s="59"/>
      <c r="G50" s="93"/>
      <c r="H50" s="93"/>
      <c r="I50" s="93"/>
      <c r="J50" s="80"/>
      <c r="K50" s="80"/>
      <c r="L50" s="80"/>
      <c r="M50" s="80"/>
      <c r="N50" s="80"/>
      <c r="O50" s="80"/>
      <c r="P50" s="93"/>
      <c r="Q50" s="93"/>
      <c r="R50" s="59"/>
    </row>
    <row r="51" spans="1:18" ht="15" customHeight="1">
      <c r="A51" s="59"/>
      <c r="B51" s="59"/>
      <c r="C51" s="59"/>
      <c r="D51" s="59"/>
      <c r="E51" s="59"/>
      <c r="F51" s="59"/>
      <c r="G51" s="93"/>
      <c r="H51" s="93"/>
      <c r="I51" s="93"/>
      <c r="J51" s="80"/>
      <c r="K51" s="80"/>
      <c r="L51" s="80"/>
      <c r="M51" s="80"/>
      <c r="N51" s="80"/>
      <c r="O51" s="80"/>
      <c r="P51" s="93"/>
      <c r="Q51" s="93"/>
      <c r="R51" s="59"/>
    </row>
    <row r="52" spans="1:18" ht="15" customHeight="1">
      <c r="A52" s="59"/>
      <c r="B52" s="59"/>
      <c r="C52" s="59"/>
      <c r="D52" s="59"/>
      <c r="E52" s="59"/>
      <c r="F52" s="59"/>
      <c r="G52" s="93"/>
      <c r="H52" s="93"/>
      <c r="I52" s="93"/>
      <c r="J52" s="80"/>
      <c r="K52" s="80"/>
      <c r="L52" s="80"/>
      <c r="M52" s="80"/>
      <c r="N52" s="80"/>
      <c r="O52" s="80"/>
      <c r="P52" s="93"/>
      <c r="Q52" s="93"/>
      <c r="R52" s="59"/>
    </row>
    <row r="53" spans="1:18" ht="15" customHeight="1">
      <c r="A53" s="59"/>
      <c r="B53" s="59"/>
      <c r="C53" s="59"/>
      <c r="D53" s="59"/>
      <c r="E53" s="59"/>
      <c r="F53" s="59"/>
      <c r="G53" s="93"/>
      <c r="H53" s="93"/>
      <c r="I53" s="93"/>
      <c r="J53" s="80"/>
      <c r="K53" s="80"/>
      <c r="L53" s="80"/>
      <c r="M53" s="80"/>
      <c r="N53" s="80"/>
      <c r="O53" s="80"/>
      <c r="P53" s="93"/>
      <c r="Q53" s="93"/>
      <c r="R53" s="59"/>
    </row>
    <row r="54" spans="1:18" ht="15" customHeight="1">
      <c r="A54" s="59"/>
      <c r="B54" s="59"/>
      <c r="C54" s="59"/>
      <c r="D54" s="59"/>
      <c r="E54" s="59"/>
      <c r="F54" s="59"/>
      <c r="G54" s="93"/>
      <c r="H54" s="93"/>
      <c r="I54" s="93"/>
      <c r="J54" s="80"/>
      <c r="K54" s="80"/>
      <c r="L54" s="80"/>
      <c r="M54" s="80"/>
      <c r="N54" s="80"/>
      <c r="O54" s="80"/>
      <c r="P54" s="93"/>
      <c r="Q54" s="93"/>
      <c r="R54" s="59"/>
    </row>
    <row r="55" spans="1:18" ht="15" customHeight="1">
      <c r="A55" s="59"/>
      <c r="B55" s="59"/>
      <c r="C55" s="59"/>
      <c r="D55" s="59"/>
      <c r="E55" s="59"/>
      <c r="F55" s="59"/>
      <c r="G55" s="93"/>
      <c r="H55" s="93"/>
      <c r="I55" s="93"/>
      <c r="J55" s="80"/>
      <c r="K55" s="80"/>
      <c r="L55" s="80"/>
      <c r="M55" s="80"/>
      <c r="N55" s="80"/>
      <c r="O55" s="80"/>
      <c r="P55" s="93"/>
      <c r="Q55" s="93"/>
      <c r="R55" s="59"/>
    </row>
    <row r="56" spans="1:18" ht="15" customHeight="1">
      <c r="A56" s="59"/>
      <c r="B56" s="59"/>
      <c r="C56" s="59"/>
      <c r="D56" s="59"/>
      <c r="E56" s="59"/>
      <c r="F56" s="59"/>
      <c r="G56" s="93"/>
      <c r="H56" s="93"/>
      <c r="I56" s="93"/>
      <c r="J56" s="80"/>
      <c r="K56" s="80"/>
      <c r="L56" s="80"/>
      <c r="M56" s="80"/>
      <c r="N56" s="80"/>
      <c r="O56" s="80"/>
      <c r="P56" s="93"/>
      <c r="Q56" s="93"/>
      <c r="R56" s="59"/>
    </row>
    <row r="57" spans="1:18" ht="15" customHeight="1">
      <c r="A57" s="59"/>
      <c r="B57" s="59"/>
      <c r="C57" s="59"/>
      <c r="D57" s="59"/>
      <c r="E57" s="59"/>
      <c r="F57" s="59"/>
      <c r="G57" s="93"/>
      <c r="H57" s="93"/>
      <c r="I57" s="93"/>
      <c r="J57" s="80"/>
      <c r="K57" s="80"/>
      <c r="L57" s="80"/>
      <c r="M57" s="80"/>
      <c r="N57" s="80"/>
      <c r="O57" s="80"/>
      <c r="P57" s="93"/>
      <c r="Q57" s="93"/>
      <c r="R57" s="59"/>
    </row>
    <row r="58" spans="1:18" ht="15" customHeight="1">
      <c r="A58" s="59"/>
      <c r="B58" s="59"/>
      <c r="C58" s="59"/>
      <c r="D58" s="59"/>
      <c r="E58" s="59"/>
      <c r="F58" s="59"/>
      <c r="G58" s="93"/>
      <c r="H58" s="93"/>
      <c r="I58" s="93"/>
      <c r="J58" s="80"/>
      <c r="K58" s="80"/>
      <c r="L58" s="80"/>
      <c r="M58" s="80"/>
      <c r="N58" s="80"/>
      <c r="O58" s="80"/>
      <c r="P58" s="93"/>
      <c r="Q58" s="93"/>
      <c r="R58" s="59"/>
    </row>
    <row r="59" spans="1:18" ht="15" customHeight="1">
      <c r="A59" s="59"/>
      <c r="B59" s="59"/>
      <c r="C59" s="59"/>
      <c r="D59" s="59"/>
      <c r="E59" s="59"/>
      <c r="F59" s="59"/>
      <c r="G59" s="93"/>
      <c r="H59" s="93"/>
      <c r="I59" s="93"/>
      <c r="J59" s="80"/>
      <c r="K59" s="80"/>
      <c r="L59" s="80"/>
      <c r="M59" s="80"/>
      <c r="N59" s="80"/>
      <c r="O59" s="80"/>
      <c r="P59" s="93"/>
      <c r="Q59" s="93"/>
      <c r="R59" s="59"/>
    </row>
    <row r="60" spans="1:18" ht="15" customHeight="1">
      <c r="A60" s="59"/>
      <c r="B60" s="59"/>
      <c r="C60" s="59"/>
      <c r="D60" s="59"/>
      <c r="E60" s="59"/>
      <c r="F60" s="59"/>
      <c r="G60" s="93"/>
      <c r="H60" s="93"/>
      <c r="I60" s="93"/>
      <c r="J60" s="80"/>
      <c r="K60" s="80"/>
      <c r="L60" s="80"/>
      <c r="M60" s="80"/>
      <c r="N60" s="80"/>
      <c r="O60" s="80"/>
      <c r="P60" s="93"/>
      <c r="Q60" s="93"/>
      <c r="R60" s="59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1" spans="1:18" ht="18.75">
      <c r="A91" s="411"/>
      <c r="B91" s="411"/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</row>
  </sheetData>
  <sheetProtection/>
  <mergeCells count="16">
    <mergeCell ref="Q1:R1"/>
    <mergeCell ref="P4:S4"/>
    <mergeCell ref="A4:E5"/>
    <mergeCell ref="G4:G5"/>
    <mergeCell ref="H4:H5"/>
    <mergeCell ref="I4:I5"/>
    <mergeCell ref="J4:J5"/>
    <mergeCell ref="F4:F5"/>
    <mergeCell ref="R5:S5"/>
    <mergeCell ref="K4:K5"/>
    <mergeCell ref="A39:R39"/>
    <mergeCell ref="L4:L5"/>
    <mergeCell ref="M4:M5"/>
    <mergeCell ref="N4:N5"/>
    <mergeCell ref="A91:R91"/>
    <mergeCell ref="B31:N31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&amp;C&amp;"Gill Sans,Normal"&amp;22 &amp;23 &amp;R&amp;"Gill Sans,Normal"&amp;24 14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W85"/>
  <sheetViews>
    <sheetView showGridLines="0" view="pageBreakPreview" zoomScale="60" zoomScaleNormal="60" zoomScalePageLayoutView="0" workbookViewId="0" topLeftCell="A1">
      <selection activeCell="I90" sqref="I90"/>
    </sheetView>
  </sheetViews>
  <sheetFormatPr defaultColWidth="9.77734375" defaultRowHeight="15.75"/>
  <cols>
    <col min="1" max="4" width="2.77734375" style="1" customWidth="1"/>
    <col min="5" max="5" width="52.3359375" style="1" customWidth="1"/>
    <col min="6" max="6" width="12.10546875" style="47" customWidth="1"/>
    <col min="7" max="9" width="12.6640625" style="47" customWidth="1"/>
    <col min="10" max="15" width="12.6640625" style="2" customWidth="1"/>
    <col min="16" max="16" width="7.21484375" style="99" customWidth="1"/>
    <col min="17" max="17" width="9.5546875" style="1" customWidth="1"/>
    <col min="18" max="18" width="21.4453125" style="1" bestFit="1" customWidth="1"/>
    <col min="19" max="20" width="9.77734375" style="1" customWidth="1"/>
    <col min="21" max="21" width="12.77734375" style="1" customWidth="1"/>
    <col min="22" max="28" width="9.77734375" style="1" customWidth="1"/>
    <col min="29" max="30" width="5.77734375" style="1" customWidth="1"/>
    <col min="31" max="33" width="9.77734375" style="1" customWidth="1"/>
    <col min="34" max="34" width="12.77734375" style="1" customWidth="1"/>
    <col min="35" max="16384" width="9.77734375" style="1" customWidth="1"/>
  </cols>
  <sheetData>
    <row r="1" spans="1:23" ht="26.25">
      <c r="A1" s="267" t="s">
        <v>144</v>
      </c>
      <c r="B1" s="94"/>
      <c r="C1" s="94"/>
      <c r="D1" s="94"/>
      <c r="E1" s="94"/>
      <c r="F1" s="94"/>
      <c r="G1" s="94"/>
      <c r="H1" s="94"/>
      <c r="I1" s="94"/>
      <c r="J1" s="420" t="s">
        <v>148</v>
      </c>
      <c r="K1" s="420"/>
      <c r="L1" s="420"/>
      <c r="M1" s="420"/>
      <c r="N1" s="420"/>
      <c r="O1" s="420"/>
      <c r="P1" s="420"/>
      <c r="Q1" s="2"/>
      <c r="R1" s="2"/>
      <c r="S1" s="2"/>
      <c r="T1" s="2"/>
      <c r="U1" s="2"/>
      <c r="V1" s="2"/>
      <c r="W1" s="2"/>
    </row>
    <row r="2" spans="1:23" ht="26.25">
      <c r="A2" s="244" t="s">
        <v>146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"/>
      <c r="R2" s="2"/>
      <c r="S2" s="2"/>
      <c r="T2" s="2"/>
      <c r="U2" s="2"/>
      <c r="V2" s="2"/>
      <c r="W2" s="2"/>
    </row>
    <row r="3" spans="1:23" ht="1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2"/>
      <c r="R3" s="2"/>
      <c r="S3" s="2"/>
      <c r="T3" s="2"/>
      <c r="U3" s="2"/>
      <c r="V3" s="2"/>
      <c r="W3" s="2"/>
    </row>
    <row r="4" spans="1:23" ht="24.75" customHeight="1">
      <c r="A4" s="430" t="s">
        <v>79</v>
      </c>
      <c r="B4" s="430"/>
      <c r="C4" s="430"/>
      <c r="D4" s="430"/>
      <c r="E4" s="430"/>
      <c r="F4" s="428">
        <v>2000</v>
      </c>
      <c r="G4" s="428">
        <v>2001</v>
      </c>
      <c r="H4" s="437">
        <v>2002</v>
      </c>
      <c r="I4" s="437">
        <v>2003</v>
      </c>
      <c r="J4" s="437">
        <v>2004</v>
      </c>
      <c r="K4" s="437">
        <v>2005</v>
      </c>
      <c r="L4" s="437">
        <v>2006</v>
      </c>
      <c r="M4" s="437">
        <v>2007</v>
      </c>
      <c r="N4" s="437">
        <v>2008</v>
      </c>
      <c r="O4" s="437" t="s">
        <v>145</v>
      </c>
      <c r="P4" s="441" t="s">
        <v>35</v>
      </c>
      <c r="Q4" s="2"/>
      <c r="R4" s="2"/>
      <c r="S4" s="2"/>
      <c r="T4" s="2"/>
      <c r="U4" s="2"/>
      <c r="V4" s="2"/>
      <c r="W4" s="2"/>
    </row>
    <row r="5" spans="1:23" ht="24.75" customHeight="1">
      <c r="A5" s="431"/>
      <c r="B5" s="431"/>
      <c r="C5" s="431"/>
      <c r="D5" s="431"/>
      <c r="E5" s="431"/>
      <c r="F5" s="429"/>
      <c r="G5" s="429"/>
      <c r="H5" s="438"/>
      <c r="I5" s="438"/>
      <c r="J5" s="438"/>
      <c r="K5" s="438"/>
      <c r="L5" s="438"/>
      <c r="M5" s="438"/>
      <c r="N5" s="438"/>
      <c r="O5" s="438"/>
      <c r="P5" s="429"/>
      <c r="Q5" s="2"/>
      <c r="R5" s="2"/>
      <c r="S5" s="2"/>
      <c r="T5" s="2"/>
      <c r="U5" s="2"/>
      <c r="V5" s="2"/>
      <c r="W5" s="2"/>
    </row>
    <row r="6" spans="1:23" s="6" customFormat="1" ht="15.75">
      <c r="A6" s="18"/>
      <c r="B6" s="18"/>
      <c r="C6" s="18"/>
      <c r="D6" s="18"/>
      <c r="E6" s="18"/>
      <c r="F6" s="4"/>
      <c r="G6" s="4"/>
      <c r="H6" s="4"/>
      <c r="I6" s="4"/>
      <c r="J6" s="19"/>
      <c r="K6" s="19"/>
      <c r="L6" s="19"/>
      <c r="M6" s="19"/>
      <c r="N6" s="19"/>
      <c r="O6" s="19"/>
      <c r="P6" s="36"/>
      <c r="Q6" s="18"/>
      <c r="R6" s="18"/>
      <c r="S6" s="18"/>
      <c r="T6" s="18"/>
      <c r="U6" s="18"/>
      <c r="V6" s="18"/>
      <c r="W6" s="18"/>
    </row>
    <row r="7" spans="1:23" s="6" customFormat="1" ht="42" customHeight="1">
      <c r="A7" s="245" t="s">
        <v>357</v>
      </c>
      <c r="B7" s="18"/>
      <c r="C7" s="18"/>
      <c r="D7" s="18"/>
      <c r="E7" s="18"/>
      <c r="F7" s="23"/>
      <c r="G7" s="23"/>
      <c r="H7" s="23"/>
      <c r="I7" s="23"/>
      <c r="J7" s="96"/>
      <c r="K7" s="96"/>
      <c r="L7" s="96"/>
      <c r="M7" s="96"/>
      <c r="N7" s="96"/>
      <c r="O7" s="96"/>
      <c r="P7" s="22"/>
      <c r="Q7" s="18"/>
      <c r="R7" s="18"/>
      <c r="S7" s="18"/>
      <c r="T7" s="18"/>
      <c r="U7" s="18"/>
      <c r="V7" s="18"/>
      <c r="W7" s="18"/>
    </row>
    <row r="8" spans="1:23" s="6" customFormat="1" ht="18.75" customHeight="1">
      <c r="A8" s="29"/>
      <c r="B8" s="29" t="s">
        <v>149</v>
      </c>
      <c r="C8" s="3"/>
      <c r="D8" s="3"/>
      <c r="E8" s="3"/>
      <c r="F8" s="30"/>
      <c r="G8" s="30"/>
      <c r="H8" s="30"/>
      <c r="I8" s="30"/>
      <c r="J8" s="30"/>
      <c r="K8" s="30"/>
      <c r="L8" s="30"/>
      <c r="M8" s="30"/>
      <c r="N8" s="30"/>
      <c r="O8" s="30"/>
      <c r="P8" s="268"/>
      <c r="Q8" s="18"/>
      <c r="R8" s="33"/>
      <c r="S8" s="36"/>
      <c r="T8" s="18"/>
      <c r="U8" s="18"/>
      <c r="V8" s="18"/>
      <c r="W8" s="18"/>
    </row>
    <row r="9" spans="1:23" s="303" customFormat="1" ht="15.75">
      <c r="A9" s="323"/>
      <c r="B9" s="323" t="s">
        <v>38</v>
      </c>
      <c r="C9" s="301"/>
      <c r="D9" s="301"/>
      <c r="E9" s="301"/>
      <c r="F9" s="335">
        <v>677537.1491482677</v>
      </c>
      <c r="G9" s="335">
        <v>685193.3189336432</v>
      </c>
      <c r="H9" s="335">
        <v>678580.7796852051</v>
      </c>
      <c r="I9" s="335">
        <v>679469.413986339</v>
      </c>
      <c r="J9" s="335">
        <v>707109.208936297</v>
      </c>
      <c r="K9" s="335">
        <v>742069.0973162779</v>
      </c>
      <c r="L9" s="335">
        <v>782855.4164502278</v>
      </c>
      <c r="M9" s="335">
        <v>816287.2109243869</v>
      </c>
      <c r="N9" s="335">
        <v>835682.9465295107</v>
      </c>
      <c r="O9" s="335">
        <v>771234.3667185643</v>
      </c>
      <c r="P9" s="381">
        <f>(((O9/F9)^(1/9))-1)*100</f>
        <v>1.4496054556508264</v>
      </c>
      <c r="Q9" s="306"/>
      <c r="R9" s="336"/>
      <c r="S9" s="340"/>
      <c r="T9" s="306"/>
      <c r="U9" s="306"/>
      <c r="V9" s="306"/>
      <c r="W9" s="306"/>
    </row>
    <row r="10" spans="1:23" s="6" customFormat="1" ht="6" customHeight="1">
      <c r="A10" s="29"/>
      <c r="B10" s="29"/>
      <c r="C10" s="3"/>
      <c r="D10" s="3"/>
      <c r="E10" s="3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2"/>
      <c r="Q10" s="18"/>
      <c r="R10" s="33"/>
      <c r="S10" s="36"/>
      <c r="T10" s="18"/>
      <c r="U10" s="18"/>
      <c r="V10" s="18"/>
      <c r="W10" s="18"/>
    </row>
    <row r="11" spans="1:23" s="6" customFormat="1" ht="16.5" customHeight="1">
      <c r="A11" s="29"/>
      <c r="B11" s="29" t="s">
        <v>150</v>
      </c>
      <c r="E11" s="3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  <c r="Q11" s="18"/>
      <c r="R11" s="33"/>
      <c r="S11" s="36"/>
      <c r="T11" s="18"/>
      <c r="U11" s="18"/>
      <c r="V11" s="18"/>
      <c r="W11" s="18"/>
    </row>
    <row r="12" spans="1:23" s="6" customFormat="1" ht="14.25" customHeight="1">
      <c r="A12" s="29"/>
      <c r="B12" s="29" t="s">
        <v>38</v>
      </c>
      <c r="C12" s="29"/>
      <c r="D12" s="29"/>
      <c r="E12" s="3"/>
      <c r="F12" s="181">
        <v>644126.686725621</v>
      </c>
      <c r="G12" s="181">
        <v>651326.1509665574</v>
      </c>
      <c r="H12" s="181">
        <v>645055.4170860319</v>
      </c>
      <c r="I12" s="181">
        <v>645873.045</v>
      </c>
      <c r="J12" s="181">
        <v>672161.592</v>
      </c>
      <c r="K12" s="181">
        <v>705361.703</v>
      </c>
      <c r="L12" s="181">
        <v>744106.8570000001</v>
      </c>
      <c r="M12" s="181">
        <v>775861.942</v>
      </c>
      <c r="N12" s="181">
        <v>794297.1359999999</v>
      </c>
      <c r="O12" s="181">
        <v>733035.8676550592</v>
      </c>
      <c r="P12" s="182">
        <f>(((O12/F12)^(1/9))-1)*100</f>
        <v>1.4470273955649704</v>
      </c>
      <c r="Q12" s="18"/>
      <c r="R12" s="33"/>
      <c r="S12" s="36"/>
      <c r="T12" s="18"/>
      <c r="U12" s="18"/>
      <c r="V12" s="18"/>
      <c r="W12" s="18"/>
    </row>
    <row r="13" spans="1:23" s="6" customFormat="1" ht="42.75" customHeight="1">
      <c r="A13" s="245" t="s">
        <v>151</v>
      </c>
      <c r="B13" s="3"/>
      <c r="C13" s="29"/>
      <c r="D13" s="29"/>
      <c r="E13" s="3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  <c r="Q13" s="18"/>
      <c r="R13" s="33"/>
      <c r="S13" s="36"/>
      <c r="T13" s="18"/>
      <c r="U13" s="18"/>
      <c r="V13" s="18"/>
      <c r="W13" s="18"/>
    </row>
    <row r="14" spans="1:23" s="303" customFormat="1" ht="17.25" customHeight="1">
      <c r="A14" s="322"/>
      <c r="B14" s="301" t="s">
        <v>491</v>
      </c>
      <c r="C14" s="341"/>
      <c r="D14" s="341"/>
      <c r="E14" s="341"/>
      <c r="F14" s="335">
        <v>93.79714568</v>
      </c>
      <c r="G14" s="335">
        <v>97.47371402</v>
      </c>
      <c r="H14" s="335">
        <v>102.529</v>
      </c>
      <c r="I14" s="335">
        <v>105.979</v>
      </c>
      <c r="J14" s="335">
        <v>111.363</v>
      </c>
      <c r="K14" s="335">
        <v>114.993</v>
      </c>
      <c r="L14" s="335">
        <v>119.011</v>
      </c>
      <c r="M14" s="335">
        <v>123.434</v>
      </c>
      <c r="N14" s="335">
        <v>131.004</v>
      </c>
      <c r="O14" s="335">
        <v>134.984</v>
      </c>
      <c r="P14" s="381">
        <f>(((O14/F14)^(1/9))-1)*100</f>
        <v>4.127598491551021</v>
      </c>
      <c r="Q14" s="306"/>
      <c r="R14" s="336"/>
      <c r="S14" s="340"/>
      <c r="T14" s="306"/>
      <c r="U14" s="306"/>
      <c r="V14" s="306"/>
      <c r="W14" s="306"/>
    </row>
    <row r="15" spans="1:23" s="6" customFormat="1" ht="17.25" customHeight="1">
      <c r="A15" s="29"/>
      <c r="C15" s="29" t="s">
        <v>480</v>
      </c>
      <c r="D15" s="29"/>
      <c r="E15" s="3"/>
      <c r="F15" s="181">
        <v>8.357344858881778</v>
      </c>
      <c r="G15" s="181">
        <v>3.919701727964142</v>
      </c>
      <c r="H15" s="181">
        <v>5.186306924718931</v>
      </c>
      <c r="I15" s="181">
        <v>3.3649016375854712</v>
      </c>
      <c r="J15" s="181">
        <v>5.080251747987807</v>
      </c>
      <c r="K15" s="181">
        <v>3.259610463080187</v>
      </c>
      <c r="L15" s="181">
        <v>3.494125729392228</v>
      </c>
      <c r="M15" s="181">
        <v>3.7164631840754137</v>
      </c>
      <c r="N15" s="181">
        <v>6.132832120809506</v>
      </c>
      <c r="O15" s="181">
        <v>3.038075173277166</v>
      </c>
      <c r="P15" s="182">
        <f>+(F15+G15+H15+I15+J15+K15+L15+M15+N15+O15)/10</f>
        <v>4.554961356777263</v>
      </c>
      <c r="Q15" s="18"/>
      <c r="R15" s="33"/>
      <c r="S15" s="36"/>
      <c r="T15" s="18"/>
      <c r="U15" s="18"/>
      <c r="V15" s="18"/>
      <c r="W15" s="18"/>
    </row>
    <row r="16" spans="1:23" s="6" customFormat="1" ht="9" customHeight="1">
      <c r="A16" s="29"/>
      <c r="B16" s="29"/>
      <c r="E16" s="3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3"/>
      <c r="Q16" s="18"/>
      <c r="R16" s="33"/>
      <c r="S16" s="36"/>
      <c r="T16" s="18"/>
      <c r="U16" s="18"/>
      <c r="V16" s="18"/>
      <c r="W16" s="18"/>
    </row>
    <row r="17" spans="1:23" s="303" customFormat="1" ht="16.5" customHeight="1">
      <c r="A17" s="323"/>
      <c r="B17" s="323" t="s">
        <v>492</v>
      </c>
      <c r="C17" s="301"/>
      <c r="D17" s="301"/>
      <c r="E17" s="301"/>
      <c r="F17" s="335">
        <v>85.53413902713308</v>
      </c>
      <c r="G17" s="335">
        <v>88.76476871567613</v>
      </c>
      <c r="H17" s="335">
        <v>92.96730941544111</v>
      </c>
      <c r="I17" s="335">
        <v>100</v>
      </c>
      <c r="J17" s="335">
        <v>106.65106498185062</v>
      </c>
      <c r="K17" s="335">
        <v>111.59244635454834</v>
      </c>
      <c r="L17" s="335">
        <v>116.7609392668167</v>
      </c>
      <c r="M17" s="335">
        <v>122.44658168224964</v>
      </c>
      <c r="N17" s="335">
        <v>127.53792749869413</v>
      </c>
      <c r="O17" s="335">
        <v>137.38507736752737</v>
      </c>
      <c r="P17" s="381">
        <f>(((O17/F17)^(1/9))-1)*100</f>
        <v>5.406325741285056</v>
      </c>
      <c r="Q17" s="306"/>
      <c r="R17" s="336"/>
      <c r="S17" s="340"/>
      <c r="T17" s="306"/>
      <c r="U17" s="306"/>
      <c r="V17" s="306"/>
      <c r="W17" s="306"/>
    </row>
    <row r="18" spans="1:23" s="6" customFormat="1" ht="17.25" customHeight="1">
      <c r="A18" s="29"/>
      <c r="B18" s="29"/>
      <c r="C18" s="29" t="s">
        <v>480</v>
      </c>
      <c r="D18" s="29"/>
      <c r="E18" s="3"/>
      <c r="F18" s="184">
        <v>11.38080389375311</v>
      </c>
      <c r="G18" s="184">
        <v>3.777006146654771</v>
      </c>
      <c r="H18" s="184">
        <v>4.734469272630237</v>
      </c>
      <c r="I18" s="184">
        <v>7.564691964066683</v>
      </c>
      <c r="J18" s="184">
        <v>6.6510649818506185</v>
      </c>
      <c r="K18" s="184">
        <v>4.633222718909202</v>
      </c>
      <c r="L18" s="184">
        <v>4.6315795388579994</v>
      </c>
      <c r="M18" s="184">
        <v>4.869473002816771</v>
      </c>
      <c r="N18" s="184">
        <v>4.158013842849928</v>
      </c>
      <c r="O18" s="184">
        <v>7.720958041233716</v>
      </c>
      <c r="P18" s="182">
        <f>+(F18+G18+H18+I18+J18+K18+L18+M18+N18+O18)/10</f>
        <v>6.0121283403623025</v>
      </c>
      <c r="Q18" s="18"/>
      <c r="R18" s="33"/>
      <c r="S18" s="36"/>
      <c r="T18" s="18"/>
      <c r="U18" s="18"/>
      <c r="V18" s="18"/>
      <c r="W18" s="18"/>
    </row>
    <row r="19" spans="1:23" s="6" customFormat="1" ht="9" customHeight="1">
      <c r="A19" s="29"/>
      <c r="B19" s="29"/>
      <c r="C19" s="29"/>
      <c r="D19" s="29"/>
      <c r="E19" s="3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3"/>
      <c r="Q19" s="18"/>
      <c r="R19" s="33"/>
      <c r="S19" s="36"/>
      <c r="T19" s="18"/>
      <c r="U19" s="18"/>
      <c r="V19" s="18"/>
      <c r="W19" s="18"/>
    </row>
    <row r="20" spans="1:23" s="303" customFormat="1" ht="16.5" customHeight="1">
      <c r="A20" s="323"/>
      <c r="B20" s="323" t="s">
        <v>490</v>
      </c>
      <c r="C20" s="301"/>
      <c r="D20" s="301"/>
      <c r="E20" s="301"/>
      <c r="F20" s="337">
        <v>85.64618544516881</v>
      </c>
      <c r="G20" s="337">
        <v>88.84440768796249</v>
      </c>
      <c r="H20" s="337">
        <v>93.93054290789075</v>
      </c>
      <c r="I20" s="337">
        <v>100</v>
      </c>
      <c r="J20" s="337">
        <v>107.31273068634366</v>
      </c>
      <c r="K20" s="337">
        <v>112.58608067639872</v>
      </c>
      <c r="L20" s="337">
        <v>118.2732019898588</v>
      </c>
      <c r="M20" s="337">
        <v>123.99868454947361</v>
      </c>
      <c r="N20" s="337">
        <v>130.84966807685933</v>
      </c>
      <c r="O20" s="337">
        <v>138.55066860932968</v>
      </c>
      <c r="P20" s="381">
        <f>(((O20/F20)^(1/9))-1)*100</f>
        <v>5.489972203066307</v>
      </c>
      <c r="Q20" s="306"/>
      <c r="R20" s="336"/>
      <c r="S20" s="340"/>
      <c r="T20" s="306"/>
      <c r="U20" s="306"/>
      <c r="V20" s="306"/>
      <c r="W20" s="306"/>
    </row>
    <row r="21" spans="1:23" s="6" customFormat="1" ht="17.25" customHeight="1">
      <c r="A21" s="29"/>
      <c r="B21" s="29"/>
      <c r="C21" s="29" t="s">
        <v>480</v>
      </c>
      <c r="D21" s="29"/>
      <c r="E21" s="3"/>
      <c r="F21" s="181">
        <v>10.39819210745292</v>
      </c>
      <c r="G21" s="181">
        <v>3.7342261376499986</v>
      </c>
      <c r="H21" s="181">
        <v>5.724766873106613</v>
      </c>
      <c r="I21" s="181">
        <v>6.461643789348703</v>
      </c>
      <c r="J21" s="181">
        <v>7.31273068634366</v>
      </c>
      <c r="K21" s="181">
        <v>4.914002240300963</v>
      </c>
      <c r="L21" s="181">
        <v>5.051353843470507</v>
      </c>
      <c r="M21" s="181">
        <v>4.840895877754048</v>
      </c>
      <c r="N21" s="181">
        <v>5.52504532792224</v>
      </c>
      <c r="O21" s="181">
        <v>5.885380257859629</v>
      </c>
      <c r="P21" s="182">
        <f>+(F21+G21+H21+I21+J21+K21+L21+M21+N21+O21)/10</f>
        <v>5.984823714120929</v>
      </c>
      <c r="Q21" s="18"/>
      <c r="R21" s="33"/>
      <c r="S21" s="36"/>
      <c r="T21" s="18"/>
      <c r="U21" s="18"/>
      <c r="V21" s="18"/>
      <c r="W21" s="18"/>
    </row>
    <row r="22" spans="1:23" s="6" customFormat="1" ht="48" customHeight="1">
      <c r="A22" s="245" t="s">
        <v>84</v>
      </c>
      <c r="B22" s="3"/>
      <c r="C22" s="29"/>
      <c r="D22" s="29"/>
      <c r="E22" s="3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2"/>
      <c r="Q22" s="18"/>
      <c r="R22" s="33"/>
      <c r="S22" s="36"/>
      <c r="T22" s="18"/>
      <c r="U22" s="18"/>
      <c r="V22" s="18"/>
      <c r="W22" s="18"/>
    </row>
    <row r="23" spans="1:23" s="6" customFormat="1" ht="16.5" customHeight="1">
      <c r="A23" s="3"/>
      <c r="B23" s="3" t="s">
        <v>152</v>
      </c>
      <c r="C23" s="3"/>
      <c r="D23" s="3"/>
      <c r="E23" s="3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2"/>
      <c r="Q23" s="18"/>
      <c r="R23" s="33"/>
      <c r="S23" s="18"/>
      <c r="T23" s="18"/>
      <c r="U23" s="18"/>
      <c r="V23" s="18"/>
      <c r="W23" s="18"/>
    </row>
    <row r="24" spans="1:23" s="6" customFormat="1" ht="15.75">
      <c r="A24" s="3"/>
      <c r="B24" s="3" t="s">
        <v>73</v>
      </c>
      <c r="C24" s="3"/>
      <c r="D24" s="3"/>
      <c r="E24" s="3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2"/>
      <c r="Q24" s="18"/>
      <c r="R24" s="33"/>
      <c r="S24" s="18"/>
      <c r="T24" s="18"/>
      <c r="U24" s="18"/>
      <c r="V24" s="18"/>
      <c r="W24" s="18"/>
    </row>
    <row r="25" spans="1:23" s="6" customFormat="1" ht="6" customHeight="1">
      <c r="A25" s="3"/>
      <c r="B25" s="3"/>
      <c r="C25" s="3"/>
      <c r="D25" s="3"/>
      <c r="E25" s="3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2"/>
      <c r="Q25" s="18"/>
      <c r="R25" s="33"/>
      <c r="S25" s="18"/>
      <c r="T25" s="18"/>
      <c r="U25" s="18"/>
      <c r="V25" s="18"/>
      <c r="W25" s="18"/>
    </row>
    <row r="26" spans="1:23" s="6" customFormat="1" ht="17.25" customHeight="1">
      <c r="A26" s="3"/>
      <c r="B26" s="3"/>
      <c r="C26" s="3" t="s">
        <v>86</v>
      </c>
      <c r="D26" s="3"/>
      <c r="E26" s="3"/>
      <c r="F26" s="184">
        <f aca="true" t="shared" si="0" ref="F26:O26">(F27+F28)/2</f>
        <v>37.63440746953016</v>
      </c>
      <c r="G26" s="184">
        <f t="shared" si="0"/>
        <v>39.08746104840378</v>
      </c>
      <c r="H26" s="184">
        <f t="shared" si="0"/>
        <v>39.23280242663051</v>
      </c>
      <c r="I26" s="184">
        <f t="shared" si="0"/>
        <v>39.60690325441833</v>
      </c>
      <c r="J26" s="184">
        <f t="shared" si="0"/>
        <v>39.21859145317565</v>
      </c>
      <c r="K26" s="184">
        <f t="shared" si="0"/>
        <v>39.50240449418661</v>
      </c>
      <c r="L26" s="184">
        <f t="shared" si="0"/>
        <v>39.69380981589937</v>
      </c>
      <c r="M26" s="184">
        <f t="shared" si="0"/>
        <v>39.76619083882885</v>
      </c>
      <c r="N26" s="184">
        <f t="shared" si="0"/>
        <v>38.964459100485485</v>
      </c>
      <c r="O26" s="184">
        <f t="shared" si="0"/>
        <v>39.541723463521606</v>
      </c>
      <c r="P26" s="182">
        <f>(((O26/F26)^(1/9))-1)*100</f>
        <v>0.5508190203651786</v>
      </c>
      <c r="Q26" s="18"/>
      <c r="R26" s="33"/>
      <c r="S26" s="36"/>
      <c r="T26" s="18"/>
      <c r="U26" s="18"/>
      <c r="V26" s="18"/>
      <c r="W26" s="18"/>
    </row>
    <row r="27" spans="1:23" s="303" customFormat="1" ht="15.75">
      <c r="A27" s="301"/>
      <c r="B27" s="323"/>
      <c r="C27" s="323" t="s">
        <v>87</v>
      </c>
      <c r="D27" s="323"/>
      <c r="E27" s="323"/>
      <c r="F27" s="337">
        <v>34.86246810916816</v>
      </c>
      <c r="G27" s="335">
        <v>36.779146419561044</v>
      </c>
      <c r="H27" s="335">
        <v>37.355284846238625</v>
      </c>
      <c r="I27" s="335">
        <v>38.0264014568924</v>
      </c>
      <c r="J27" s="335">
        <v>37.813277300360085</v>
      </c>
      <c r="K27" s="335">
        <v>38.3066795370153</v>
      </c>
      <c r="L27" s="335">
        <v>38.49224021308955</v>
      </c>
      <c r="M27" s="335">
        <v>38.56311875172157</v>
      </c>
      <c r="N27" s="335">
        <v>37.785105798296236</v>
      </c>
      <c r="O27" s="335">
        <v>38.486042790256626</v>
      </c>
      <c r="P27" s="381">
        <f>(((O27/F27)^(1/9))-1)*100</f>
        <v>1.1047782348288182</v>
      </c>
      <c r="Q27" s="306"/>
      <c r="R27" s="336"/>
      <c r="S27" s="340"/>
      <c r="T27" s="306"/>
      <c r="U27" s="306"/>
      <c r="V27" s="306"/>
      <c r="W27" s="306"/>
    </row>
    <row r="28" spans="1:23" s="6" customFormat="1" ht="17.25" customHeight="1">
      <c r="A28" s="3"/>
      <c r="B28" s="29"/>
      <c r="C28" s="29" t="s">
        <v>88</v>
      </c>
      <c r="D28" s="29"/>
      <c r="E28" s="29"/>
      <c r="F28" s="184">
        <v>40.40634682989215</v>
      </c>
      <c r="G28" s="181">
        <v>41.395775677246526</v>
      </c>
      <c r="H28" s="181">
        <v>41.1103200070224</v>
      </c>
      <c r="I28" s="181">
        <v>41.18740505194425</v>
      </c>
      <c r="J28" s="181">
        <v>40.62390560599122</v>
      </c>
      <c r="K28" s="181">
        <v>40.69812945135791</v>
      </c>
      <c r="L28" s="181">
        <v>40.8953794187092</v>
      </c>
      <c r="M28" s="181">
        <v>40.96926292593613</v>
      </c>
      <c r="N28" s="181">
        <v>40.14381240267473</v>
      </c>
      <c r="O28" s="181">
        <v>40.59740413678658</v>
      </c>
      <c r="P28" s="182">
        <f>(((O28/F28)^(1/9))-1)*100</f>
        <v>0.052427679261546345</v>
      </c>
      <c r="Q28" s="18"/>
      <c r="R28" s="33"/>
      <c r="S28" s="36"/>
      <c r="T28" s="18"/>
      <c r="U28" s="18"/>
      <c r="V28" s="18"/>
      <c r="W28" s="18"/>
    </row>
    <row r="29" spans="1:23" s="6" customFormat="1" ht="48" customHeight="1">
      <c r="A29" s="269" t="s">
        <v>489</v>
      </c>
      <c r="B29" s="270"/>
      <c r="C29" s="271"/>
      <c r="D29" s="271"/>
      <c r="E29" s="270"/>
      <c r="F29" s="186"/>
      <c r="G29" s="186"/>
      <c r="H29" s="186"/>
      <c r="I29" s="186"/>
      <c r="J29" s="186" t="s">
        <v>12</v>
      </c>
      <c r="K29" s="186"/>
      <c r="L29" s="186"/>
      <c r="M29" s="186"/>
      <c r="N29" s="186"/>
      <c r="O29" s="186"/>
      <c r="P29" s="182"/>
      <c r="Q29" s="18"/>
      <c r="R29" s="33"/>
      <c r="S29" s="18"/>
      <c r="T29" s="18"/>
      <c r="U29" s="18"/>
      <c r="V29" s="18"/>
      <c r="W29" s="18"/>
    </row>
    <row r="30" spans="1:23" s="6" customFormat="1" ht="16.5" customHeight="1">
      <c r="A30" s="29"/>
      <c r="B30" s="29" t="s">
        <v>153</v>
      </c>
      <c r="C30" s="3"/>
      <c r="D30" s="3"/>
      <c r="E30" s="29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2"/>
      <c r="Q30" s="18"/>
      <c r="R30" s="33"/>
      <c r="S30" s="36"/>
      <c r="T30" s="18"/>
      <c r="U30" s="18"/>
      <c r="V30" s="18"/>
      <c r="W30" s="18"/>
    </row>
    <row r="31" spans="1:23" s="6" customFormat="1" ht="15.75">
      <c r="A31" s="212"/>
      <c r="B31" s="212" t="s">
        <v>40</v>
      </c>
      <c r="C31" s="216"/>
      <c r="D31" s="216"/>
      <c r="E31" s="212"/>
      <c r="F31" s="221">
        <v>7219339.634717281</v>
      </c>
      <c r="G31" s="221">
        <v>9099961.636663938</v>
      </c>
      <c r="H31" s="221">
        <v>6888508.165146853</v>
      </c>
      <c r="I31" s="221">
        <v>11248878.6</v>
      </c>
      <c r="J31" s="221">
        <v>13194308.469769789</v>
      </c>
      <c r="K31" s="221">
        <v>13550283.548724879</v>
      </c>
      <c r="L31" s="221">
        <v>14275945.88110446</v>
      </c>
      <c r="M31" s="221">
        <v>13799633.25056177</v>
      </c>
      <c r="N31" s="221">
        <v>17446655.466647625</v>
      </c>
      <c r="O31" s="221">
        <v>16850638.4707775</v>
      </c>
      <c r="P31" s="381">
        <f>(((O31/F31)^(1/9))-1)*100</f>
        <v>9.87581224759031</v>
      </c>
      <c r="Q31" s="18"/>
      <c r="R31" s="33"/>
      <c r="S31" s="36"/>
      <c r="T31" s="18"/>
      <c r="U31" s="18"/>
      <c r="V31" s="18"/>
      <c r="W31" s="18"/>
    </row>
    <row r="32" spans="1:23" s="6" customFormat="1" ht="6" customHeight="1">
      <c r="A32" s="29"/>
      <c r="B32" s="29"/>
      <c r="C32" s="3"/>
      <c r="D32" s="3"/>
      <c r="E32" s="29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2"/>
      <c r="Q32" s="18"/>
      <c r="R32" s="33"/>
      <c r="S32" s="36"/>
      <c r="T32" s="18"/>
      <c r="U32" s="18"/>
      <c r="V32" s="18"/>
      <c r="W32" s="18"/>
    </row>
    <row r="33" spans="1:23" s="6" customFormat="1" ht="16.5" customHeight="1">
      <c r="A33" s="29"/>
      <c r="B33" s="29" t="s">
        <v>154</v>
      </c>
      <c r="C33" s="3"/>
      <c r="D33" s="3"/>
      <c r="E33" s="3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2"/>
      <c r="Q33" s="18"/>
      <c r="R33" s="33"/>
      <c r="S33" s="36"/>
      <c r="T33" s="18"/>
      <c r="U33" s="18"/>
      <c r="V33" s="18"/>
      <c r="W33" s="18"/>
    </row>
    <row r="34" spans="1:23" s="6" customFormat="1" ht="15.75">
      <c r="A34" s="29"/>
      <c r="B34" s="29" t="s">
        <v>40</v>
      </c>
      <c r="C34" s="3"/>
      <c r="D34" s="3"/>
      <c r="E34" s="3"/>
      <c r="F34" s="181">
        <v>7138909.761005479</v>
      </c>
      <c r="G34" s="181">
        <v>9329847.449416539</v>
      </c>
      <c r="H34" s="181">
        <v>9646795.595560635</v>
      </c>
      <c r="I34" s="181">
        <v>9616386.21</v>
      </c>
      <c r="J34" s="181">
        <v>8623871.86705091</v>
      </c>
      <c r="K34" s="181">
        <v>10391382.131213011</v>
      </c>
      <c r="L34" s="181">
        <v>12373972.5196576</v>
      </c>
      <c r="M34" s="181">
        <v>15784178.951670768</v>
      </c>
      <c r="N34" s="181">
        <v>24711728.799515504</v>
      </c>
      <c r="O34" s="181">
        <v>21714945.73230951</v>
      </c>
      <c r="P34" s="182">
        <f>(((O34/F34)^(1/9))-1)*100</f>
        <v>13.156827198176767</v>
      </c>
      <c r="Q34" s="18"/>
      <c r="R34" s="33"/>
      <c r="S34" s="36"/>
      <c r="T34" s="18"/>
      <c r="U34" s="18"/>
      <c r="V34" s="18"/>
      <c r="W34" s="18"/>
    </row>
    <row r="35" spans="1:23" s="6" customFormat="1" ht="6" customHeight="1">
      <c r="A35" s="29"/>
      <c r="B35" s="29"/>
      <c r="C35" s="3"/>
      <c r="D35" s="3"/>
      <c r="E35" s="3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2"/>
      <c r="Q35" s="18"/>
      <c r="R35" s="33"/>
      <c r="S35" s="36"/>
      <c r="T35" s="18"/>
      <c r="U35" s="18"/>
      <c r="V35" s="18"/>
      <c r="W35" s="18"/>
    </row>
    <row r="36" spans="1:23" s="303" customFormat="1" ht="17.25" customHeight="1">
      <c r="A36" s="323"/>
      <c r="B36" s="323"/>
      <c r="C36" s="323" t="s">
        <v>155</v>
      </c>
      <c r="D36" s="323"/>
      <c r="E36" s="323"/>
      <c r="F36" s="335">
        <v>2682417.9515879354</v>
      </c>
      <c r="G36" s="335">
        <v>4068270.8953673565</v>
      </c>
      <c r="H36" s="335">
        <v>3840206.113792328</v>
      </c>
      <c r="I36" s="335">
        <v>4124843</v>
      </c>
      <c r="J36" s="335">
        <v>2998236.155573469</v>
      </c>
      <c r="K36" s="335">
        <v>4271407.346090251</v>
      </c>
      <c r="L36" s="335">
        <v>6078414.731104357</v>
      </c>
      <c r="M36" s="335">
        <v>9142356.521531872</v>
      </c>
      <c r="N36" s="335">
        <v>17208073.433861244</v>
      </c>
      <c r="O36" s="335">
        <v>14187800.195894603</v>
      </c>
      <c r="P36" s="381">
        <f>(((O36/F36)^(1/9))-1)*100</f>
        <v>20.330719355398628</v>
      </c>
      <c r="Q36" s="306"/>
      <c r="R36" s="336"/>
      <c r="S36" s="340"/>
      <c r="T36" s="306"/>
      <c r="U36" s="306"/>
      <c r="V36" s="306"/>
      <c r="W36" s="306"/>
    </row>
    <row r="37" spans="1:23" s="6" customFormat="1" ht="15.75">
      <c r="A37" s="3"/>
      <c r="B37" s="29"/>
      <c r="C37" s="29" t="s">
        <v>90</v>
      </c>
      <c r="D37" s="29"/>
      <c r="E37" s="29"/>
      <c r="F37" s="181">
        <v>4324923.290367739</v>
      </c>
      <c r="G37" s="181">
        <v>5123962.880553037</v>
      </c>
      <c r="H37" s="181">
        <v>5609424.896547391</v>
      </c>
      <c r="I37" s="181">
        <v>5390250.7328</v>
      </c>
      <c r="J37" s="181">
        <v>5473497.013830481</v>
      </c>
      <c r="K37" s="181">
        <v>5981888.589296907</v>
      </c>
      <c r="L37" s="181">
        <v>6162078.553135432</v>
      </c>
      <c r="M37" s="181">
        <v>6453382.02245257</v>
      </c>
      <c r="N37" s="181">
        <v>7503655.365654257</v>
      </c>
      <c r="O37" s="181">
        <v>7339115.14479607</v>
      </c>
      <c r="P37" s="182">
        <f>(((O37/F37)^(1/9))-1)*100</f>
        <v>6.0518785601849645</v>
      </c>
      <c r="Q37" s="18"/>
      <c r="R37" s="33"/>
      <c r="S37" s="18"/>
      <c r="T37" s="18"/>
      <c r="U37" s="18"/>
      <c r="V37" s="18"/>
      <c r="W37" s="18"/>
    </row>
    <row r="38" spans="1:23" s="303" customFormat="1" ht="17.25" customHeight="1">
      <c r="A38" s="301"/>
      <c r="B38" s="323"/>
      <c r="C38" s="323" t="s">
        <v>91</v>
      </c>
      <c r="D38" s="323"/>
      <c r="E38" s="323"/>
      <c r="F38" s="335">
        <v>131568.51904980466</v>
      </c>
      <c r="G38" s="335">
        <v>137613.6768758656</v>
      </c>
      <c r="H38" s="335">
        <v>197164.58690968162</v>
      </c>
      <c r="I38" s="335">
        <v>101292.4801</v>
      </c>
      <c r="J38" s="335">
        <v>152138.69764695945</v>
      </c>
      <c r="K38" s="335">
        <v>138086.19582585158</v>
      </c>
      <c r="L38" s="335">
        <v>133479.23541780963</v>
      </c>
      <c r="M38" s="335">
        <v>188440.40768632488</v>
      </c>
      <c r="N38" s="335">
        <v>0</v>
      </c>
      <c r="O38" s="335">
        <v>188030.39161883414</v>
      </c>
      <c r="P38" s="381">
        <f>(((O38/F38)^(1/9))-1)*100</f>
        <v>4.047266206794964</v>
      </c>
      <c r="Q38" s="306"/>
      <c r="R38" s="336"/>
      <c r="S38" s="306"/>
      <c r="T38" s="306"/>
      <c r="U38" s="306"/>
      <c r="V38" s="306"/>
      <c r="W38" s="306"/>
    </row>
    <row r="39" spans="1:23" s="6" customFormat="1" ht="24" customHeight="1">
      <c r="A39" s="3"/>
      <c r="B39" s="29"/>
      <c r="C39" s="3"/>
      <c r="D39" s="3"/>
      <c r="E39" s="3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2"/>
      <c r="Q39" s="18"/>
      <c r="R39" s="33"/>
      <c r="S39" s="18"/>
      <c r="T39" s="18"/>
      <c r="U39" s="18"/>
      <c r="V39" s="18"/>
      <c r="W39" s="18"/>
    </row>
    <row r="40" spans="1:23" s="6" customFormat="1" ht="16.5" customHeight="1">
      <c r="A40" s="29"/>
      <c r="B40" s="29" t="s">
        <v>156</v>
      </c>
      <c r="C40" s="3"/>
      <c r="D40" s="3"/>
      <c r="E40" s="3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2"/>
      <c r="Q40" s="18"/>
      <c r="R40" s="33"/>
      <c r="S40" s="36"/>
      <c r="T40" s="18"/>
      <c r="U40" s="18"/>
      <c r="V40" s="18"/>
      <c r="W40" s="18"/>
    </row>
    <row r="41" spans="1:23" s="6" customFormat="1" ht="15.75">
      <c r="A41" s="29"/>
      <c r="B41" s="29" t="s">
        <v>40</v>
      </c>
      <c r="C41" s="3"/>
      <c r="D41" s="3"/>
      <c r="E41" s="3"/>
      <c r="F41" s="181">
        <v>53873488.43878871</v>
      </c>
      <c r="G41" s="181">
        <v>61623222.69459129</v>
      </c>
      <c r="H41" s="181">
        <v>66670318.727870345</v>
      </c>
      <c r="I41" s="181">
        <v>67773289.2</v>
      </c>
      <c r="J41" s="181">
        <v>75378841.37742157</v>
      </c>
      <c r="K41" s="181">
        <v>79643151.9366701</v>
      </c>
      <c r="L41" s="181">
        <v>89656096.0003778</v>
      </c>
      <c r="M41" s="181">
        <v>95168222.58247876</v>
      </c>
      <c r="N41" s="181">
        <v>116038081.45738865</v>
      </c>
      <c r="O41" s="181">
        <v>111156807.29390188</v>
      </c>
      <c r="P41" s="182">
        <f>(((O41/F41)^(1/9))-1)*100</f>
        <v>8.38051702424103</v>
      </c>
      <c r="Q41" s="18"/>
      <c r="R41" s="33"/>
      <c r="S41" s="36"/>
      <c r="T41" s="18"/>
      <c r="U41" s="18"/>
      <c r="V41" s="18"/>
      <c r="W41" s="18"/>
    </row>
    <row r="42" spans="1:23" s="6" customFormat="1" ht="9" customHeight="1">
      <c r="A42" s="29"/>
      <c r="B42" s="29"/>
      <c r="C42" s="3"/>
      <c r="D42" s="3"/>
      <c r="E42" s="3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2"/>
      <c r="Q42" s="18"/>
      <c r="R42" s="33"/>
      <c r="S42" s="36"/>
      <c r="T42" s="18"/>
      <c r="U42" s="18"/>
      <c r="V42" s="18"/>
      <c r="W42" s="18"/>
    </row>
    <row r="43" spans="1:23" s="303" customFormat="1" ht="17.25" customHeight="1">
      <c r="A43" s="301"/>
      <c r="B43" s="323"/>
      <c r="C43" s="323" t="s">
        <v>92</v>
      </c>
      <c r="D43" s="323"/>
      <c r="E43" s="301"/>
      <c r="F43" s="335">
        <v>53873488.43878871</v>
      </c>
      <c r="G43" s="335">
        <v>59056740.03152356</v>
      </c>
      <c r="H43" s="335">
        <v>61736362.34165041</v>
      </c>
      <c r="I43" s="335">
        <v>66366604.2</v>
      </c>
      <c r="J43" s="335">
        <v>73064944.55846347</v>
      </c>
      <c r="K43" s="335">
        <v>75162638.01002455</v>
      </c>
      <c r="L43" s="335">
        <v>84584831.46860744</v>
      </c>
      <c r="M43" s="335">
        <v>91259196.83897458</v>
      </c>
      <c r="N43" s="335">
        <v>111395041.37030505</v>
      </c>
      <c r="O43" s="335">
        <v>106789854.11750245</v>
      </c>
      <c r="P43" s="381">
        <f>(((O43/F43)^(1/9))-1)*100</f>
        <v>7.898948045107268</v>
      </c>
      <c r="Q43" s="306"/>
      <c r="R43" s="336"/>
      <c r="S43" s="340"/>
      <c r="T43" s="306"/>
      <c r="U43" s="306"/>
      <c r="V43" s="306"/>
      <c r="W43" s="306"/>
    </row>
    <row r="44" spans="1:23" s="6" customFormat="1" ht="15.75">
      <c r="A44" s="29"/>
      <c r="B44" s="29"/>
      <c r="C44" s="29" t="s">
        <v>93</v>
      </c>
      <c r="D44" s="29"/>
      <c r="E44" s="29"/>
      <c r="F44" s="184" t="s">
        <v>65</v>
      </c>
      <c r="G44" s="181">
        <v>2566482.6630677343</v>
      </c>
      <c r="H44" s="188">
        <v>4933956.386219932</v>
      </c>
      <c r="I44" s="188">
        <v>1406685</v>
      </c>
      <c r="J44" s="188">
        <v>2313896.818958121</v>
      </c>
      <c r="K44" s="188">
        <v>4480513.926645547</v>
      </c>
      <c r="L44" s="188">
        <v>5071264.531770353</v>
      </c>
      <c r="M44" s="188">
        <v>3909025.7435041703</v>
      </c>
      <c r="N44" s="188">
        <v>3540173.882821038</v>
      </c>
      <c r="O44" s="188">
        <v>3611129.3126313305</v>
      </c>
      <c r="P44" s="182">
        <f>((O44/G44)^(1/8)-1)*100</f>
        <v>4.36096546826108</v>
      </c>
      <c r="Q44" s="18"/>
      <c r="R44" s="33"/>
      <c r="S44" s="18"/>
      <c r="T44" s="18"/>
      <c r="U44" s="18"/>
      <c r="V44" s="18"/>
      <c r="W44" s="18"/>
    </row>
    <row r="45" spans="1:23" s="6" customFormat="1" ht="24" customHeight="1">
      <c r="A45" s="3"/>
      <c r="B45" s="29"/>
      <c r="C45" s="3"/>
      <c r="D45" s="3"/>
      <c r="E45" s="29"/>
      <c r="F45" s="187" t="s">
        <v>26</v>
      </c>
      <c r="G45" s="187" t="s">
        <v>26</v>
      </c>
      <c r="H45" s="187" t="s">
        <v>26</v>
      </c>
      <c r="I45" s="187"/>
      <c r="J45" s="187"/>
      <c r="K45" s="187"/>
      <c r="L45" s="187"/>
      <c r="M45" s="187"/>
      <c r="N45" s="187"/>
      <c r="O45" s="187"/>
      <c r="P45" s="182"/>
      <c r="Q45" s="18"/>
      <c r="R45" s="33"/>
      <c r="S45" s="18"/>
      <c r="T45" s="18"/>
      <c r="U45" s="18"/>
      <c r="V45" s="18"/>
      <c r="W45" s="18"/>
    </row>
    <row r="46" spans="1:23" s="6" customFormat="1" ht="16.5" customHeight="1">
      <c r="A46" s="3"/>
      <c r="B46" s="3" t="s">
        <v>157</v>
      </c>
      <c r="C46" s="3"/>
      <c r="D46" s="3"/>
      <c r="E46" s="29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2"/>
      <c r="Q46" s="18"/>
      <c r="R46" s="33"/>
      <c r="S46" s="36"/>
      <c r="T46" s="18"/>
      <c r="U46" s="18"/>
      <c r="V46" s="18"/>
      <c r="W46" s="18"/>
    </row>
    <row r="47" spans="1:23" s="6" customFormat="1" ht="15.75">
      <c r="A47" s="216"/>
      <c r="B47" s="216" t="s">
        <v>40</v>
      </c>
      <c r="C47" s="216"/>
      <c r="D47" s="216"/>
      <c r="E47" s="212"/>
      <c r="F47" s="221">
        <v>53844651.648846656</v>
      </c>
      <c r="G47" s="221">
        <v>58932374.924063414</v>
      </c>
      <c r="H47" s="221">
        <v>64251615.08447274</v>
      </c>
      <c r="I47" s="221">
        <v>65822807.6</v>
      </c>
      <c r="J47" s="221">
        <v>72252736.26017089</v>
      </c>
      <c r="K47" s="221">
        <v>78232337.18044728</v>
      </c>
      <c r="L47" s="221">
        <v>87970050.55370547</v>
      </c>
      <c r="M47" s="221">
        <v>90978708.07784995</v>
      </c>
      <c r="N47" s="221">
        <v>110916004.61474364</v>
      </c>
      <c r="O47" s="221">
        <v>105021141.76783475</v>
      </c>
      <c r="P47" s="381">
        <f>(((O47/F47)^(1/9))-1)*100</f>
        <v>7.705313537474345</v>
      </c>
      <c r="Q47" s="18"/>
      <c r="R47" s="33"/>
      <c r="S47" s="36"/>
      <c r="T47" s="18"/>
      <c r="U47" s="18"/>
      <c r="V47" s="18"/>
      <c r="W47" s="18"/>
    </row>
    <row r="48" spans="1:23" s="6" customFormat="1" ht="6" customHeight="1">
      <c r="A48" s="3"/>
      <c r="B48" s="3"/>
      <c r="C48" s="3"/>
      <c r="D48" s="3"/>
      <c r="E48" s="3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2"/>
      <c r="Q48" s="18"/>
      <c r="R48" s="33"/>
      <c r="S48" s="18"/>
      <c r="T48" s="18"/>
      <c r="U48" s="18"/>
      <c r="V48" s="18"/>
      <c r="W48" s="18"/>
    </row>
    <row r="49" spans="1:23" s="6" customFormat="1" ht="17.25" customHeight="1">
      <c r="A49" s="3"/>
      <c r="B49" s="3"/>
      <c r="C49" s="3" t="s">
        <v>94</v>
      </c>
      <c r="D49" s="3"/>
      <c r="E49" s="3"/>
      <c r="F49" s="189">
        <v>427875.11999612727</v>
      </c>
      <c r="G49" s="189">
        <v>516925.359733367</v>
      </c>
      <c r="H49" s="189">
        <v>558742.7486781972</v>
      </c>
      <c r="I49" s="189">
        <v>572638.8</v>
      </c>
      <c r="J49" s="189">
        <v>594896.3567386505</v>
      </c>
      <c r="K49" s="189">
        <v>720356.7322522773</v>
      </c>
      <c r="L49" s="189">
        <v>748220.3427668761</v>
      </c>
      <c r="M49" s="189">
        <v>773180.8328114743</v>
      </c>
      <c r="N49" s="189">
        <v>902437.9826242548</v>
      </c>
      <c r="O49" s="189">
        <v>857476.8981994608</v>
      </c>
      <c r="P49" s="182">
        <f>(((O49/F49)^(1/9))-1)*100</f>
        <v>8.030166095504864</v>
      </c>
      <c r="Q49" s="18"/>
      <c r="R49" s="33"/>
      <c r="S49" s="36"/>
      <c r="T49" s="18"/>
      <c r="U49" s="18"/>
      <c r="V49" s="18"/>
      <c r="W49" s="18"/>
    </row>
    <row r="50" spans="1:23" s="6" customFormat="1" ht="20.25" customHeight="1">
      <c r="A50" s="216"/>
      <c r="B50" s="212"/>
      <c r="C50" s="212" t="s">
        <v>95</v>
      </c>
      <c r="D50" s="212"/>
      <c r="E50" s="216"/>
      <c r="F50" s="382">
        <v>529432.11348202</v>
      </c>
      <c r="G50" s="382">
        <v>624345.7939660319</v>
      </c>
      <c r="H50" s="382">
        <v>730392.8706440752</v>
      </c>
      <c r="I50" s="382">
        <v>802464.8</v>
      </c>
      <c r="J50" s="382">
        <v>890831.5169301688</v>
      </c>
      <c r="K50" s="382">
        <v>945355.2050003983</v>
      </c>
      <c r="L50" s="382">
        <v>1068153.4491170784</v>
      </c>
      <c r="M50" s="382">
        <v>1227973.4389824697</v>
      </c>
      <c r="N50" s="382">
        <v>1424786.3248511748</v>
      </c>
      <c r="O50" s="382">
        <v>1440142.632599818</v>
      </c>
      <c r="P50" s="381">
        <f>(((O50/F50)^(1/9))-1)*100</f>
        <v>11.760505768978714</v>
      </c>
      <c r="Q50" s="18"/>
      <c r="R50" s="33"/>
      <c r="S50" s="36"/>
      <c r="T50" s="18"/>
      <c r="U50" s="18"/>
      <c r="V50" s="18"/>
      <c r="W50" s="18"/>
    </row>
    <row r="51" spans="1:23" s="6" customFormat="1" ht="17.25" customHeight="1">
      <c r="A51" s="3"/>
      <c r="B51" s="29"/>
      <c r="C51" s="29" t="s">
        <v>158</v>
      </c>
      <c r="D51" s="29"/>
      <c r="E51" s="3"/>
      <c r="F51" s="189">
        <v>52887344.41536851</v>
      </c>
      <c r="G51" s="189">
        <v>57791103.77036402</v>
      </c>
      <c r="H51" s="189">
        <v>62962479.46515046</v>
      </c>
      <c r="I51" s="189">
        <v>64447704</v>
      </c>
      <c r="J51" s="189">
        <v>70767008.38650207</v>
      </c>
      <c r="K51" s="189">
        <v>76566625.2431946</v>
      </c>
      <c r="L51" s="189">
        <v>86153676.76182152</v>
      </c>
      <c r="M51" s="189">
        <v>88977553.80605601</v>
      </c>
      <c r="N51" s="189">
        <v>108588780.30726822</v>
      </c>
      <c r="O51" s="189">
        <v>102723522.23703548</v>
      </c>
      <c r="P51" s="182">
        <f>(((O51/F51)^(1/9))-1)*100</f>
        <v>7.655283524740142</v>
      </c>
      <c r="Q51" s="18"/>
      <c r="R51" s="33"/>
      <c r="S51" s="36"/>
      <c r="T51" s="18"/>
      <c r="U51" s="18"/>
      <c r="V51" s="18"/>
      <c r="W51" s="18"/>
    </row>
    <row r="52" spans="1:23" s="6" customFormat="1" ht="24" customHeight="1">
      <c r="A52" s="3"/>
      <c r="B52" s="3"/>
      <c r="C52" s="29"/>
      <c r="D52" s="29"/>
      <c r="E52" s="3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2"/>
      <c r="Q52" s="18"/>
      <c r="R52" s="33"/>
      <c r="S52" s="18"/>
      <c r="T52" s="18"/>
      <c r="U52" s="18"/>
      <c r="V52" s="18"/>
      <c r="W52" s="18"/>
    </row>
    <row r="53" spans="1:23" s="6" customFormat="1" ht="16.5" customHeight="1">
      <c r="A53" s="3"/>
      <c r="B53" s="3" t="s">
        <v>100</v>
      </c>
      <c r="C53" s="3"/>
      <c r="D53" s="3"/>
      <c r="E53" s="3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2"/>
      <c r="Q53" s="18"/>
      <c r="R53" s="33"/>
      <c r="S53" s="36"/>
      <c r="T53" s="18"/>
      <c r="U53" s="18"/>
      <c r="V53" s="18"/>
      <c r="W53" s="18"/>
    </row>
    <row r="54" spans="1:23" s="303" customFormat="1" ht="15.75">
      <c r="A54" s="301"/>
      <c r="B54" s="301" t="s">
        <v>40</v>
      </c>
      <c r="C54" s="301"/>
      <c r="D54" s="301"/>
      <c r="E54" s="301"/>
      <c r="F54" s="383">
        <v>41624180.479219034</v>
      </c>
      <c r="G54" s="383">
        <v>45806066.28992363</v>
      </c>
      <c r="H54" s="383">
        <v>50889052.82671563</v>
      </c>
      <c r="I54" s="383">
        <v>51832464</v>
      </c>
      <c r="J54" s="383">
        <v>52690930.84964794</v>
      </c>
      <c r="K54" s="383">
        <v>58766236.37378222</v>
      </c>
      <c r="L54" s="383">
        <v>63119340.47702978</v>
      </c>
      <c r="M54" s="383">
        <v>68284774.34917304</v>
      </c>
      <c r="N54" s="383">
        <v>85020466.59893407</v>
      </c>
      <c r="O54" s="383">
        <v>80708855.28082003</v>
      </c>
      <c r="P54" s="381">
        <f>(((O54/F54)^(1/9))-1)*100</f>
        <v>7.634830789258684</v>
      </c>
      <c r="Q54" s="306"/>
      <c r="R54" s="336"/>
      <c r="S54" s="340"/>
      <c r="T54" s="306"/>
      <c r="U54" s="306"/>
      <c r="V54" s="306"/>
      <c r="W54" s="306"/>
    </row>
    <row r="55" spans="1:23" s="6" customFormat="1" ht="6" customHeight="1">
      <c r="A55" s="3"/>
      <c r="B55" s="3"/>
      <c r="C55" s="3"/>
      <c r="D55" s="3"/>
      <c r="E55" s="3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2"/>
      <c r="Q55" s="18"/>
      <c r="R55" s="33"/>
      <c r="S55" s="36"/>
      <c r="T55" s="18"/>
      <c r="U55" s="18"/>
      <c r="V55" s="18"/>
      <c r="W55" s="18"/>
    </row>
    <row r="56" spans="1:23" s="6" customFormat="1" ht="17.25" customHeight="1">
      <c r="A56" s="3"/>
      <c r="B56" s="3"/>
      <c r="C56" s="3" t="s">
        <v>98</v>
      </c>
      <c r="D56" s="3"/>
      <c r="E56" s="3"/>
      <c r="F56" s="189">
        <v>34275548.258806914</v>
      </c>
      <c r="G56" s="189">
        <v>36930906.45569458</v>
      </c>
      <c r="H56" s="189">
        <v>40830312.86876777</v>
      </c>
      <c r="I56" s="189">
        <v>42197634.3</v>
      </c>
      <c r="J56" s="189">
        <v>43619212.81134569</v>
      </c>
      <c r="K56" s="189">
        <v>46390429.272894956</v>
      </c>
      <c r="L56" s="189">
        <v>49080044.62780677</v>
      </c>
      <c r="M56" s="189">
        <v>52078845.586298786</v>
      </c>
      <c r="N56" s="189">
        <v>55491141.653312996</v>
      </c>
      <c r="O56" s="189">
        <v>55396022.05587777</v>
      </c>
      <c r="P56" s="182">
        <f>(((O56/F56)^(1/9))-1)*100</f>
        <v>5.4790036459665625</v>
      </c>
      <c r="Q56" s="18"/>
      <c r="R56" s="33"/>
      <c r="S56" s="36"/>
      <c r="T56" s="18"/>
      <c r="U56" s="18"/>
      <c r="V56" s="18"/>
      <c r="W56" s="18"/>
    </row>
    <row r="57" spans="1:23" s="303" customFormat="1" ht="17.25" customHeight="1">
      <c r="A57" s="301"/>
      <c r="B57" s="301"/>
      <c r="C57" s="301" t="s">
        <v>99</v>
      </c>
      <c r="D57" s="301"/>
      <c r="E57" s="301"/>
      <c r="F57" s="381">
        <v>3304922.61002741</v>
      </c>
      <c r="G57" s="381">
        <v>2967955.7983625317</v>
      </c>
      <c r="H57" s="381">
        <v>3858981.9610334244</v>
      </c>
      <c r="I57" s="383">
        <v>2497434.7</v>
      </c>
      <c r="J57" s="383">
        <v>3332732.496018554</v>
      </c>
      <c r="K57" s="383">
        <v>4900920.518064338</v>
      </c>
      <c r="L57" s="383">
        <v>4693411.1993371295</v>
      </c>
      <c r="M57" s="383">
        <v>3713818.9874509308</v>
      </c>
      <c r="N57" s="383">
        <v>7590254.757824193</v>
      </c>
      <c r="O57" s="383">
        <v>6553440.4409252815</v>
      </c>
      <c r="P57" s="381">
        <f>(((O57/F57)^(1/9))-1)*100</f>
        <v>7.9031763400348565</v>
      </c>
      <c r="Q57" s="306"/>
      <c r="R57" s="336"/>
      <c r="S57" s="340"/>
      <c r="T57" s="306"/>
      <c r="U57" s="306"/>
      <c r="V57" s="306"/>
      <c r="W57" s="306"/>
    </row>
    <row r="58" spans="1:23" s="6" customFormat="1" ht="17.25" customHeight="1">
      <c r="A58" s="3"/>
      <c r="B58" s="3"/>
      <c r="C58" s="3" t="s">
        <v>159</v>
      </c>
      <c r="D58" s="3"/>
      <c r="E58" s="3"/>
      <c r="F58" s="182">
        <v>4043709.6103847115</v>
      </c>
      <c r="G58" s="182">
        <v>5907204.035866518</v>
      </c>
      <c r="H58" s="182">
        <v>6199757.996914439</v>
      </c>
      <c r="I58" s="189">
        <v>7137395</v>
      </c>
      <c r="J58" s="189">
        <v>5738985.542283699</v>
      </c>
      <c r="K58" s="189">
        <v>7474886.58282292</v>
      </c>
      <c r="L58" s="189">
        <v>9345884.649885882</v>
      </c>
      <c r="M58" s="189">
        <v>12492109.775423314</v>
      </c>
      <c r="N58" s="189">
        <v>21939070.187796876</v>
      </c>
      <c r="O58" s="189">
        <v>18759392.784016974</v>
      </c>
      <c r="P58" s="182">
        <f>(((O58/F58)^(1/9))-1)*100</f>
        <v>18.590187958818127</v>
      </c>
      <c r="Q58" s="18"/>
      <c r="R58" s="33"/>
      <c r="S58" s="36"/>
      <c r="T58" s="18"/>
      <c r="U58" s="18"/>
      <c r="V58" s="18"/>
      <c r="W58" s="18"/>
    </row>
    <row r="59" spans="1:18" s="18" customFormat="1" ht="24" customHeight="1">
      <c r="A59" s="3"/>
      <c r="B59" s="3"/>
      <c r="C59" s="3"/>
      <c r="D59" s="3"/>
      <c r="E59" s="3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2"/>
      <c r="R59" s="33"/>
    </row>
    <row r="60" spans="1:23" s="6" customFormat="1" ht="16.5" customHeight="1">
      <c r="A60" s="3"/>
      <c r="B60" s="3" t="s">
        <v>160</v>
      </c>
      <c r="C60" s="3"/>
      <c r="D60" s="3"/>
      <c r="E60" s="3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"/>
      <c r="R60" s="33"/>
      <c r="S60" s="36"/>
      <c r="T60" s="18"/>
      <c r="U60" s="18"/>
      <c r="V60" s="18"/>
      <c r="W60" s="18"/>
    </row>
    <row r="61" spans="1:23" s="303" customFormat="1" ht="15.75">
      <c r="A61" s="301"/>
      <c r="B61" s="301" t="s">
        <v>40</v>
      </c>
      <c r="C61" s="301"/>
      <c r="D61" s="301"/>
      <c r="E61" s="301"/>
      <c r="F61" s="381">
        <v>12220471.169627614</v>
      </c>
      <c r="G61" s="381">
        <v>13126308.634139778</v>
      </c>
      <c r="H61" s="381">
        <v>13362562.04262772</v>
      </c>
      <c r="I61" s="381">
        <v>13990343.599999998</v>
      </c>
      <c r="J61" s="381">
        <v>19561805.41052295</v>
      </c>
      <c r="K61" s="381">
        <v>19466100.806665055</v>
      </c>
      <c r="L61" s="381">
        <v>24850710.33361093</v>
      </c>
      <c r="M61" s="381">
        <v>22693933.647008665</v>
      </c>
      <c r="N61" s="381">
        <v>25895538.01580958</v>
      </c>
      <c r="O61" s="381">
        <v>24312286.48701473</v>
      </c>
      <c r="P61" s="381">
        <f>(((O61/F61)^(1/9))-1)*100</f>
        <v>7.942654735877119</v>
      </c>
      <c r="Q61" s="306"/>
      <c r="R61" s="336"/>
      <c r="S61" s="340"/>
      <c r="T61" s="306"/>
      <c r="U61" s="306"/>
      <c r="V61" s="306"/>
      <c r="W61" s="306"/>
    </row>
    <row r="62" spans="1:23" s="6" customFormat="1" ht="9" customHeight="1">
      <c r="A62" s="3"/>
      <c r="B62" s="3"/>
      <c r="C62" s="3"/>
      <c r="D62" s="3"/>
      <c r="E62" s="3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"/>
      <c r="R62" s="33"/>
      <c r="S62" s="36"/>
      <c r="T62" s="18"/>
      <c r="U62" s="18"/>
      <c r="V62" s="18"/>
      <c r="W62" s="18"/>
    </row>
    <row r="63" spans="1:23" s="6" customFormat="1" ht="17.25" customHeight="1">
      <c r="A63" s="3"/>
      <c r="B63" s="3"/>
      <c r="C63" s="3" t="s">
        <v>161</v>
      </c>
      <c r="D63" s="3"/>
      <c r="E63" s="3"/>
      <c r="F63" s="182">
        <v>5274671.203002136</v>
      </c>
      <c r="G63" s="182">
        <v>5688037.239383169</v>
      </c>
      <c r="H63" s="182">
        <v>5585729.362989934</v>
      </c>
      <c r="I63" s="182">
        <v>6133403.9</v>
      </c>
      <c r="J63" s="182">
        <v>6262314.868713754</v>
      </c>
      <c r="K63" s="182">
        <v>6089455.982002523</v>
      </c>
      <c r="L63" s="182">
        <v>8126829.02311728</v>
      </c>
      <c r="M63" s="182">
        <v>7350904.023893067</v>
      </c>
      <c r="N63" s="182">
        <v>9467287.054765439</v>
      </c>
      <c r="O63" s="182">
        <v>8710858.871509925</v>
      </c>
      <c r="P63" s="182">
        <f>(((O63/F63)^(1/9))-1)*100</f>
        <v>5.732204475649616</v>
      </c>
      <c r="Q63" s="18"/>
      <c r="R63" s="33"/>
      <c r="S63" s="36"/>
      <c r="T63" s="18"/>
      <c r="U63" s="18"/>
      <c r="V63" s="18"/>
      <c r="W63" s="18"/>
    </row>
    <row r="64" spans="1:23" s="303" customFormat="1" ht="20.25" customHeight="1">
      <c r="A64" s="301"/>
      <c r="B64" s="301"/>
      <c r="C64" s="301" t="s">
        <v>162</v>
      </c>
      <c r="D64" s="301"/>
      <c r="E64" s="301"/>
      <c r="F64" s="381">
        <v>3056867.3862147345</v>
      </c>
      <c r="G64" s="381">
        <v>2953130.99772327</v>
      </c>
      <c r="H64" s="381">
        <v>2848496.010749517</v>
      </c>
      <c r="I64" s="381">
        <v>3127138.8</v>
      </c>
      <c r="J64" s="381">
        <v>2905946.8843817087</v>
      </c>
      <c r="K64" s="381">
        <v>3697111.3500746754</v>
      </c>
      <c r="L64" s="381">
        <v>3460306.5249135448</v>
      </c>
      <c r="M64" s="381">
        <v>3127842.318978516</v>
      </c>
      <c r="N64" s="381">
        <v>2964920.2979550674</v>
      </c>
      <c r="O64" s="381">
        <v>2378422.79715624</v>
      </c>
      <c r="P64" s="381">
        <f>(((O64/F64)^(1/9))-1)*100</f>
        <v>-2.7498514500489013</v>
      </c>
      <c r="Q64" s="306"/>
      <c r="R64" s="336"/>
      <c r="S64" s="340"/>
      <c r="T64" s="306"/>
      <c r="U64" s="306"/>
      <c r="V64" s="306"/>
      <c r="W64" s="306"/>
    </row>
    <row r="65" spans="1:23" s="6" customFormat="1" ht="17.25" customHeight="1">
      <c r="A65" s="3"/>
      <c r="B65" s="3"/>
      <c r="C65" s="3" t="s">
        <v>102</v>
      </c>
      <c r="D65" s="3"/>
      <c r="E65" s="3"/>
      <c r="F65" s="182">
        <v>3888932.5804107445</v>
      </c>
      <c r="G65" s="182">
        <v>4485140.3970333375</v>
      </c>
      <c r="H65" s="182">
        <v>4928336.668888268</v>
      </c>
      <c r="I65" s="182">
        <v>4729800.9</v>
      </c>
      <c r="J65" s="182">
        <v>10393543.657427484</v>
      </c>
      <c r="K65" s="182">
        <v>9679533.474587852</v>
      </c>
      <c r="L65" s="182">
        <v>13263574.785580104</v>
      </c>
      <c r="M65" s="182">
        <v>12215187.304137083</v>
      </c>
      <c r="N65" s="182">
        <v>13463330.663089072</v>
      </c>
      <c r="O65" s="182">
        <v>13223004.818348564</v>
      </c>
      <c r="P65" s="182">
        <f>(((O65/F65)^(1/9))-1)*100</f>
        <v>14.56594108156446</v>
      </c>
      <c r="Q65" s="18"/>
      <c r="R65" s="33"/>
      <c r="S65" s="36"/>
      <c r="T65" s="18"/>
      <c r="U65" s="18"/>
      <c r="V65" s="18"/>
      <c r="W65" s="18"/>
    </row>
    <row r="66" spans="1:23" s="6" customFormat="1" ht="24" customHeight="1">
      <c r="A66" s="3"/>
      <c r="B66" s="29"/>
      <c r="C66" s="3"/>
      <c r="D66" s="3"/>
      <c r="E66" s="29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8"/>
      <c r="Q66" s="18"/>
      <c r="R66" s="33"/>
      <c r="S66" s="18"/>
      <c r="T66" s="18"/>
      <c r="U66" s="18"/>
      <c r="V66" s="18"/>
      <c r="W66" s="18"/>
    </row>
    <row r="67" spans="1:23" s="6" customFormat="1" ht="16.5" customHeight="1">
      <c r="A67" s="3"/>
      <c r="B67" s="3" t="s">
        <v>103</v>
      </c>
      <c r="C67" s="3"/>
      <c r="D67" s="3"/>
      <c r="E67" s="3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"/>
      <c r="R67" s="33"/>
      <c r="S67" s="36"/>
      <c r="T67" s="18"/>
      <c r="U67" s="18"/>
      <c r="V67" s="18"/>
      <c r="W67" s="18"/>
    </row>
    <row r="68" spans="1:23" s="303" customFormat="1" ht="15.75">
      <c r="A68" s="301"/>
      <c r="B68" s="301" t="s">
        <v>40</v>
      </c>
      <c r="C68" s="301"/>
      <c r="D68" s="301"/>
      <c r="E68" s="301"/>
      <c r="F68" s="381">
        <v>26889964.710703317</v>
      </c>
      <c r="G68" s="381">
        <v>29628313.328050647</v>
      </c>
      <c r="H68" s="381">
        <v>32884767.658901647</v>
      </c>
      <c r="I68" s="381">
        <v>31878037.100000005</v>
      </c>
      <c r="J68" s="381">
        <v>28011620.42318465</v>
      </c>
      <c r="K68" s="381">
        <v>26781488.42175812</v>
      </c>
      <c r="L68" s="381">
        <v>25248397.35370153</v>
      </c>
      <c r="M68" s="381">
        <v>23771909.1052581</v>
      </c>
      <c r="N68" s="381">
        <v>22634056.44591141</v>
      </c>
      <c r="O68" s="381">
        <v>20970754.067362655</v>
      </c>
      <c r="P68" s="381">
        <f>(((O68/F68)^(1/9))-1)*100</f>
        <v>-2.724684939357036</v>
      </c>
      <c r="Q68" s="306"/>
      <c r="R68" s="336"/>
      <c r="S68" s="340"/>
      <c r="T68" s="306"/>
      <c r="U68" s="306"/>
      <c r="V68" s="306"/>
      <c r="W68" s="306"/>
    </row>
    <row r="69" spans="1:23" s="6" customFormat="1" ht="6" customHeight="1">
      <c r="A69" s="3"/>
      <c r="B69" s="3"/>
      <c r="C69" s="29"/>
      <c r="D69" s="29"/>
      <c r="E69" s="29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8"/>
      <c r="Q69" s="18"/>
      <c r="R69" s="33"/>
      <c r="S69" s="18"/>
      <c r="T69" s="18"/>
      <c r="U69" s="18"/>
      <c r="V69" s="18"/>
      <c r="W69" s="18"/>
    </row>
    <row r="70" spans="1:23" s="6" customFormat="1" ht="16.5" customHeight="1">
      <c r="A70" s="3"/>
      <c r="B70" s="3" t="s">
        <v>163</v>
      </c>
      <c r="C70" s="3"/>
      <c r="D70" s="3"/>
      <c r="E70" s="3"/>
      <c r="F70" s="182"/>
      <c r="G70" s="182"/>
      <c r="H70" s="182"/>
      <c r="I70" s="181"/>
      <c r="J70" s="181"/>
      <c r="K70" s="181"/>
      <c r="L70" s="181"/>
      <c r="M70" s="181"/>
      <c r="N70" s="181"/>
      <c r="O70" s="181"/>
      <c r="P70" s="182"/>
      <c r="Q70" s="18"/>
      <c r="R70" s="33"/>
      <c r="S70" s="36"/>
      <c r="T70" s="18"/>
      <c r="U70" s="18"/>
      <c r="V70" s="18"/>
      <c r="W70" s="18"/>
    </row>
    <row r="71" spans="1:23" s="6" customFormat="1" ht="15.75">
      <c r="A71" s="3"/>
      <c r="B71" s="3" t="s">
        <v>40</v>
      </c>
      <c r="C71" s="3"/>
      <c r="D71" s="3"/>
      <c r="E71" s="3"/>
      <c r="F71" s="182">
        <v>12506695.71433524</v>
      </c>
      <c r="G71" s="182">
        <v>10322800.737925861</v>
      </c>
      <c r="H71" s="182">
        <v>17290435.639229294</v>
      </c>
      <c r="I71" s="181">
        <v>16491072.685</v>
      </c>
      <c r="J71" s="181">
        <v>17993316.33703393</v>
      </c>
      <c r="K71" s="181">
        <v>19129009.280743252</v>
      </c>
      <c r="L71" s="181">
        <v>21169792.268778738</v>
      </c>
      <c r="M71" s="181">
        <v>23371811.470641147</v>
      </c>
      <c r="N71" s="181">
        <v>27142695.100917686</v>
      </c>
      <c r="O71" s="181">
        <v>26457683.869552195</v>
      </c>
      <c r="P71" s="182">
        <f>(((O71/F71)^(1/9))-1)*100</f>
        <v>8.68173981659952</v>
      </c>
      <c r="Q71" s="18"/>
      <c r="R71" s="33"/>
      <c r="S71" s="36"/>
      <c r="T71" s="18"/>
      <c r="U71" s="18"/>
      <c r="V71" s="18"/>
      <c r="W71" s="18"/>
    </row>
    <row r="72" spans="1:23" s="6" customFormat="1" ht="6" customHeight="1">
      <c r="A72" s="3"/>
      <c r="B72" s="3"/>
      <c r="C72" s="3"/>
      <c r="D72" s="3"/>
      <c r="E72" s="3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8"/>
      <c r="Q72" s="18"/>
      <c r="R72" s="33"/>
      <c r="S72" s="18"/>
      <c r="T72" s="18"/>
      <c r="U72" s="18"/>
      <c r="V72" s="18"/>
      <c r="W72" s="18"/>
    </row>
    <row r="73" spans="1:23" s="6" customFormat="1" ht="16.5" customHeight="1">
      <c r="A73" s="3"/>
      <c r="B73" s="3" t="s">
        <v>164</v>
      </c>
      <c r="C73" s="3"/>
      <c r="D73" s="3"/>
      <c r="E73" s="3"/>
      <c r="F73" s="182"/>
      <c r="G73" s="182"/>
      <c r="H73" s="182"/>
      <c r="I73" s="181"/>
      <c r="J73" s="181"/>
      <c r="K73" s="181"/>
      <c r="L73" s="181"/>
      <c r="M73" s="181"/>
      <c r="N73" s="181"/>
      <c r="O73" s="181"/>
      <c r="P73" s="182"/>
      <c r="Q73" s="18"/>
      <c r="R73" s="33"/>
      <c r="S73" s="36"/>
      <c r="T73" s="18"/>
      <c r="U73" s="18"/>
      <c r="V73" s="18"/>
      <c r="W73" s="18"/>
    </row>
    <row r="74" spans="1:23" s="303" customFormat="1" ht="15.75">
      <c r="A74" s="301"/>
      <c r="B74" s="301" t="s">
        <v>40</v>
      </c>
      <c r="C74" s="301"/>
      <c r="D74" s="301"/>
      <c r="E74" s="301"/>
      <c r="F74" s="381">
        <v>11898379.89340327</v>
      </c>
      <c r="G74" s="381">
        <v>10051018.58438616</v>
      </c>
      <c r="H74" s="381">
        <v>16650799.724477055</v>
      </c>
      <c r="I74" s="335">
        <v>16620878.864000002</v>
      </c>
      <c r="J74" s="335">
        <v>18296134.975605387</v>
      </c>
      <c r="K74" s="335">
        <v>19581136.22813</v>
      </c>
      <c r="L74" s="335">
        <v>20088723.533372693</v>
      </c>
      <c r="M74" s="335">
        <v>23371811.470641147</v>
      </c>
      <c r="N74" s="335">
        <v>27142695.100917686</v>
      </c>
      <c r="O74" s="335">
        <v>25904433.294479437</v>
      </c>
      <c r="P74" s="381">
        <f>(((O74/F74)^(1/9))-1)*100</f>
        <v>9.029223305988388</v>
      </c>
      <c r="Q74" s="306"/>
      <c r="R74" s="336"/>
      <c r="S74" s="340"/>
      <c r="T74" s="306"/>
      <c r="U74" s="306"/>
      <c r="V74" s="306"/>
      <c r="W74" s="306"/>
    </row>
    <row r="75" spans="1:23" s="6" customFormat="1" ht="36.75" customHeight="1">
      <c r="A75" s="245" t="s">
        <v>488</v>
      </c>
      <c r="B75" s="239"/>
      <c r="C75" s="239"/>
      <c r="D75" s="239"/>
      <c r="E75" s="239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90"/>
      <c r="Q75" s="18"/>
      <c r="R75" s="33"/>
      <c r="S75" s="18"/>
      <c r="T75" s="18"/>
      <c r="U75" s="18"/>
      <c r="V75" s="18"/>
      <c r="W75" s="18"/>
    </row>
    <row r="76" spans="1:23" s="6" customFormat="1" ht="16.5" customHeight="1">
      <c r="A76" s="3"/>
      <c r="B76" s="3" t="s">
        <v>112</v>
      </c>
      <c r="C76" s="29"/>
      <c r="D76" s="29"/>
      <c r="E76" s="29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"/>
      <c r="R76" s="33"/>
      <c r="S76" s="36"/>
      <c r="T76" s="18"/>
      <c r="U76" s="18"/>
      <c r="V76" s="18"/>
      <c r="W76" s="18"/>
    </row>
    <row r="77" spans="1:23" s="303" customFormat="1" ht="16.5" customHeight="1">
      <c r="A77" s="301"/>
      <c r="B77" s="301" t="s">
        <v>40</v>
      </c>
      <c r="C77" s="323"/>
      <c r="D77" s="323"/>
      <c r="E77" s="323"/>
      <c r="F77" s="381">
        <v>7898048.431265795</v>
      </c>
      <c r="G77" s="381">
        <v>9012215.555911155</v>
      </c>
      <c r="H77" s="381">
        <v>7856369.50475491</v>
      </c>
      <c r="I77" s="381">
        <v>13276685.999999998</v>
      </c>
      <c r="J77" s="381">
        <v>13752860.62328995</v>
      </c>
      <c r="K77" s="381">
        <v>12486488.381554278</v>
      </c>
      <c r="L77" s="381">
        <v>13191086.964056915</v>
      </c>
      <c r="M77" s="381">
        <v>13147749.4759074</v>
      </c>
      <c r="N77" s="381">
        <v>14678358.95500838</v>
      </c>
      <c r="O77" s="381">
        <v>12853408.966458278</v>
      </c>
      <c r="P77" s="381">
        <f>(((O77/F77)^(1/9))-1)*100</f>
        <v>5.56011071625897</v>
      </c>
      <c r="Q77" s="306"/>
      <c r="R77" s="336"/>
      <c r="S77" s="340"/>
      <c r="T77" s="306"/>
      <c r="U77" s="306"/>
      <c r="V77" s="306"/>
      <c r="W77" s="306"/>
    </row>
    <row r="78" spans="1:23" s="6" customFormat="1" ht="6" customHeight="1">
      <c r="A78" s="3"/>
      <c r="B78" s="3"/>
      <c r="C78" s="29"/>
      <c r="D78" s="29"/>
      <c r="E78" s="29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"/>
      <c r="R78" s="33"/>
      <c r="S78" s="36"/>
      <c r="T78" s="18"/>
      <c r="U78" s="18"/>
      <c r="V78" s="18"/>
      <c r="W78" s="18"/>
    </row>
    <row r="79" spans="1:23" s="6" customFormat="1" ht="16.5" customHeight="1">
      <c r="A79" s="3"/>
      <c r="B79" s="3" t="s">
        <v>113</v>
      </c>
      <c r="C79" s="3"/>
      <c r="D79" s="3"/>
      <c r="E79" s="29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"/>
      <c r="R79" s="33"/>
      <c r="S79" s="36"/>
      <c r="T79" s="18"/>
      <c r="U79" s="18"/>
      <c r="V79" s="18"/>
      <c r="W79" s="18"/>
    </row>
    <row r="80" spans="1:23" s="6" customFormat="1" ht="16.5" customHeight="1">
      <c r="A80" s="3"/>
      <c r="B80" s="3" t="s">
        <v>40</v>
      </c>
      <c r="C80" s="3"/>
      <c r="D80" s="3"/>
      <c r="E80" s="29"/>
      <c r="F80" s="182">
        <v>2243170.9644482294</v>
      </c>
      <c r="G80" s="182">
        <v>3026567.9792705826</v>
      </c>
      <c r="H80" s="182">
        <v>2912585.9111285484</v>
      </c>
      <c r="I80" s="182">
        <v>2966489</v>
      </c>
      <c r="J80" s="182">
        <v>3557451.300447922</v>
      </c>
      <c r="K80" s="182">
        <v>2088992.8424822236</v>
      </c>
      <c r="L80" s="182">
        <v>3864347.6699177</v>
      </c>
      <c r="M80" s="182">
        <v>4234821.406456164</v>
      </c>
      <c r="N80" s="182">
        <v>4543397.525761432</v>
      </c>
      <c r="O80" s="182">
        <v>3747033.056822906</v>
      </c>
      <c r="P80" s="182">
        <f>(((O80/F80)^(1/9))-1)*100</f>
        <v>5.866449940960128</v>
      </c>
      <c r="Q80" s="18"/>
      <c r="R80" s="33"/>
      <c r="S80" s="36"/>
      <c r="T80" s="18"/>
      <c r="U80" s="18"/>
      <c r="V80" s="18"/>
      <c r="W80" s="18"/>
    </row>
    <row r="81" spans="1:23" s="6" customFormat="1" ht="16.5" customHeight="1">
      <c r="A81" s="3"/>
      <c r="B81" s="3"/>
      <c r="C81" s="29"/>
      <c r="D81" s="29"/>
      <c r="E81" s="2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268"/>
      <c r="Q81" s="18"/>
      <c r="R81" s="33"/>
      <c r="S81" s="18"/>
      <c r="T81" s="18"/>
      <c r="U81" s="18"/>
      <c r="V81" s="18"/>
      <c r="W81" s="18"/>
    </row>
    <row r="82" ht="15.75">
      <c r="A82" s="44" t="s">
        <v>34</v>
      </c>
    </row>
    <row r="83" ht="3" customHeight="1">
      <c r="A83" s="44"/>
    </row>
    <row r="85" spans="1:16" ht="18.75">
      <c r="A85" s="440"/>
      <c r="B85" s="440"/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</row>
  </sheetData>
  <sheetProtection/>
  <mergeCells count="14">
    <mergeCell ref="L4:L5"/>
    <mergeCell ref="O4:O5"/>
    <mergeCell ref="N4:N5"/>
    <mergeCell ref="J4:J5"/>
    <mergeCell ref="M4:M5"/>
    <mergeCell ref="A85:P85"/>
    <mergeCell ref="I4:I5"/>
    <mergeCell ref="H4:H5"/>
    <mergeCell ref="J1:P1"/>
    <mergeCell ref="A4:E5"/>
    <mergeCell ref="F4:F5"/>
    <mergeCell ref="G4:G5"/>
    <mergeCell ref="P4:P5"/>
    <mergeCell ref="K4:K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39" r:id="rId2"/>
  <headerFooter alignWithMargins="0">
    <oddHeader>&amp;C
&amp;G</oddHeader>
    <oddFooter>&amp;C&amp;"Gill Sans,Normal"&amp;22 &amp;R&amp;"Gill Sans,Normal"&amp;24 15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W74"/>
  <sheetViews>
    <sheetView showGridLines="0" view="pageBreakPreview" zoomScale="60" zoomScaleNormal="60" zoomScalePageLayoutView="0" workbookViewId="0" topLeftCell="A10">
      <selection activeCell="G42" sqref="G42"/>
    </sheetView>
  </sheetViews>
  <sheetFormatPr defaultColWidth="9.77734375" defaultRowHeight="15.75"/>
  <cols>
    <col min="1" max="2" width="2.77734375" style="1" customWidth="1"/>
    <col min="3" max="4" width="2.88671875" style="1" customWidth="1"/>
    <col min="5" max="5" width="35.6640625" style="1" customWidth="1"/>
    <col min="6" max="9" width="12.99609375" style="47" customWidth="1"/>
    <col min="10" max="15" width="12.99609375" style="2" customWidth="1"/>
    <col min="16" max="16" width="8.3359375" style="99" customWidth="1"/>
    <col min="17" max="17" width="9.5546875" style="1" customWidth="1"/>
    <col min="18" max="18" width="21.4453125" style="1" bestFit="1" customWidth="1"/>
    <col min="19" max="20" width="9.77734375" style="1" customWidth="1"/>
    <col min="21" max="21" width="12.77734375" style="1" customWidth="1"/>
    <col min="22" max="28" width="9.77734375" style="1" customWidth="1"/>
    <col min="29" max="30" width="5.77734375" style="1" customWidth="1"/>
    <col min="31" max="33" width="9.77734375" style="1" customWidth="1"/>
    <col min="34" max="34" width="12.77734375" style="1" customWidth="1"/>
    <col min="35" max="16384" width="9.77734375" style="1" customWidth="1"/>
  </cols>
  <sheetData>
    <row r="1" spans="1:23" ht="26.25">
      <c r="A1" s="267" t="s">
        <v>144</v>
      </c>
      <c r="B1" s="94"/>
      <c r="C1" s="94"/>
      <c r="D1" s="94"/>
      <c r="E1" s="94"/>
      <c r="F1" s="94"/>
      <c r="G1" s="94"/>
      <c r="H1" s="94"/>
      <c r="I1" s="94"/>
      <c r="J1" s="420" t="s">
        <v>148</v>
      </c>
      <c r="K1" s="420"/>
      <c r="L1" s="420"/>
      <c r="M1" s="420"/>
      <c r="N1" s="420"/>
      <c r="O1" s="420"/>
      <c r="P1" s="420"/>
      <c r="Q1" s="2"/>
      <c r="R1" s="2"/>
      <c r="S1" s="2"/>
      <c r="T1" s="2"/>
      <c r="U1" s="2"/>
      <c r="V1" s="2"/>
      <c r="W1" s="2"/>
    </row>
    <row r="2" spans="1:23" ht="26.25">
      <c r="A2" s="244" t="s">
        <v>146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"/>
      <c r="R2" s="2"/>
      <c r="S2" s="2"/>
      <c r="T2" s="2"/>
      <c r="U2" s="2"/>
      <c r="V2" s="2"/>
      <c r="W2" s="2"/>
    </row>
    <row r="3" spans="1:23" ht="14.2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2"/>
      <c r="R3" s="2"/>
      <c r="S3" s="2"/>
      <c r="T3" s="2"/>
      <c r="U3" s="2"/>
      <c r="V3" s="2"/>
      <c r="W3" s="2"/>
    </row>
    <row r="4" spans="1:23" ht="24.75" customHeight="1">
      <c r="A4" s="430" t="s">
        <v>79</v>
      </c>
      <c r="B4" s="430"/>
      <c r="C4" s="430"/>
      <c r="D4" s="430"/>
      <c r="E4" s="430"/>
      <c r="F4" s="428">
        <v>2000</v>
      </c>
      <c r="G4" s="428">
        <v>2001</v>
      </c>
      <c r="H4" s="437">
        <v>2002</v>
      </c>
      <c r="I4" s="437">
        <v>2003</v>
      </c>
      <c r="J4" s="437">
        <v>2004</v>
      </c>
      <c r="K4" s="437">
        <v>2005</v>
      </c>
      <c r="L4" s="437">
        <v>2006</v>
      </c>
      <c r="M4" s="437">
        <v>2007</v>
      </c>
      <c r="N4" s="437">
        <v>2008</v>
      </c>
      <c r="O4" s="437" t="s">
        <v>165</v>
      </c>
      <c r="P4" s="441" t="s">
        <v>35</v>
      </c>
      <c r="Q4" s="2"/>
      <c r="R4" s="2"/>
      <c r="S4" s="2"/>
      <c r="T4" s="2"/>
      <c r="U4" s="2"/>
      <c r="V4" s="2"/>
      <c r="W4" s="2"/>
    </row>
    <row r="5" spans="1:23" ht="24.75" customHeight="1">
      <c r="A5" s="431"/>
      <c r="B5" s="431"/>
      <c r="C5" s="431"/>
      <c r="D5" s="431"/>
      <c r="E5" s="431"/>
      <c r="F5" s="429"/>
      <c r="G5" s="429"/>
      <c r="H5" s="438"/>
      <c r="I5" s="438"/>
      <c r="J5" s="438"/>
      <c r="K5" s="438"/>
      <c r="L5" s="438"/>
      <c r="M5" s="438"/>
      <c r="N5" s="438"/>
      <c r="O5" s="438"/>
      <c r="P5" s="429"/>
      <c r="Q5" s="2"/>
      <c r="R5" s="2"/>
      <c r="S5" s="2"/>
      <c r="T5" s="2"/>
      <c r="U5" s="2"/>
      <c r="V5" s="2"/>
      <c r="W5" s="2"/>
    </row>
    <row r="6" spans="1:23" s="6" customFormat="1" ht="24" customHeight="1">
      <c r="A6" s="18"/>
      <c r="B6" s="18"/>
      <c r="C6" s="18"/>
      <c r="D6" s="18"/>
      <c r="E6" s="18"/>
      <c r="F6" s="4"/>
      <c r="G6" s="4"/>
      <c r="H6" s="4"/>
      <c r="I6" s="4"/>
      <c r="J6" s="19"/>
      <c r="K6" s="19"/>
      <c r="L6" s="19"/>
      <c r="M6" s="19"/>
      <c r="N6" s="19"/>
      <c r="O6" s="19"/>
      <c r="P6" s="36"/>
      <c r="Q6" s="18"/>
      <c r="R6" s="18"/>
      <c r="S6" s="18"/>
      <c r="T6" s="18"/>
      <c r="U6" s="18"/>
      <c r="V6" s="18"/>
      <c r="W6" s="18"/>
    </row>
    <row r="7" spans="1:19" s="18" customFormat="1" ht="16.5" customHeight="1">
      <c r="A7" s="3"/>
      <c r="B7" s="3" t="s">
        <v>166</v>
      </c>
      <c r="C7" s="29"/>
      <c r="D7" s="29"/>
      <c r="E7" s="29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68"/>
      <c r="R7" s="33"/>
      <c r="S7" s="36"/>
    </row>
    <row r="8" spans="1:19" s="18" customFormat="1" ht="15.75">
      <c r="A8" s="3"/>
      <c r="B8" s="3" t="s">
        <v>40</v>
      </c>
      <c r="C8" s="29"/>
      <c r="D8" s="29"/>
      <c r="E8" s="29"/>
      <c r="F8" s="182">
        <v>649105.534596635</v>
      </c>
      <c r="G8" s="182">
        <v>407726.63635377673</v>
      </c>
      <c r="H8" s="182">
        <v>1184267.8388513501</v>
      </c>
      <c r="I8" s="182">
        <v>1194519</v>
      </c>
      <c r="J8" s="182">
        <v>1526342.4994715902</v>
      </c>
      <c r="K8" s="182">
        <v>1912370.0647536304</v>
      </c>
      <c r="L8" s="182">
        <v>2027620.7196302407</v>
      </c>
      <c r="M8" s="182">
        <v>1945184.2708411561</v>
      </c>
      <c r="N8" s="182">
        <v>2459338.434857275</v>
      </c>
      <c r="O8" s="182">
        <v>2401856.2020495394</v>
      </c>
      <c r="P8" s="182">
        <f>(((O8/F8)^(1/9))-1)*100</f>
        <v>15.64766127412527</v>
      </c>
      <c r="R8" s="33"/>
      <c r="S8" s="36"/>
    </row>
    <row r="9" spans="1:19" s="18" customFormat="1" ht="9" customHeight="1">
      <c r="A9" s="3"/>
      <c r="B9" s="3"/>
      <c r="C9" s="29"/>
      <c r="D9" s="29"/>
      <c r="E9" s="29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R9" s="33"/>
      <c r="S9" s="36"/>
    </row>
    <row r="10" spans="1:19" s="306" customFormat="1" ht="17.25" customHeight="1">
      <c r="A10" s="327"/>
      <c r="B10" s="301"/>
      <c r="C10" s="301" t="s">
        <v>167</v>
      </c>
      <c r="D10" s="301"/>
      <c r="E10" s="301"/>
      <c r="F10" s="381">
        <v>255739.4043898544</v>
      </c>
      <c r="G10" s="381">
        <v>232346.4444437701</v>
      </c>
      <c r="H10" s="381">
        <v>388612.63755539275</v>
      </c>
      <c r="I10" s="381">
        <v>605596</v>
      </c>
      <c r="J10" s="381">
        <v>964379.8961178545</v>
      </c>
      <c r="K10" s="381">
        <v>1300358.1191858205</v>
      </c>
      <c r="L10" s="381">
        <v>1545786.237124608</v>
      </c>
      <c r="M10" s="381">
        <v>1830244.5858621416</v>
      </c>
      <c r="N10" s="381">
        <v>2355681.2644445286</v>
      </c>
      <c r="O10" s="381">
        <v>2276027.5621666578</v>
      </c>
      <c r="P10" s="381">
        <f>(((O10/F10)^(1/9))-1)*100</f>
        <v>27.493091432249585</v>
      </c>
      <c r="R10" s="336"/>
      <c r="S10" s="340"/>
    </row>
    <row r="11" spans="1:19" s="18" customFormat="1" ht="19.5" customHeight="1">
      <c r="A11" s="3"/>
      <c r="B11" s="3"/>
      <c r="C11" s="3" t="s">
        <v>115</v>
      </c>
      <c r="D11" s="3"/>
      <c r="E11" s="3"/>
      <c r="F11" s="182">
        <v>393366.1302067806</v>
      </c>
      <c r="G11" s="182">
        <v>175380.19191000663</v>
      </c>
      <c r="H11" s="182">
        <v>795655.2012959573</v>
      </c>
      <c r="I11" s="182">
        <v>588923</v>
      </c>
      <c r="J11" s="182">
        <v>561962.6033537355</v>
      </c>
      <c r="K11" s="182">
        <v>612011.9455678102</v>
      </c>
      <c r="L11" s="182">
        <v>481834.4825056327</v>
      </c>
      <c r="M11" s="182">
        <v>114939.6849790146</v>
      </c>
      <c r="N11" s="182">
        <v>103657.17041274442</v>
      </c>
      <c r="O11" s="182">
        <v>125828.63988288151</v>
      </c>
      <c r="P11" s="182">
        <f>(((O11/F11)^(1/9))-1)*100</f>
        <v>-11.895506290102443</v>
      </c>
      <c r="R11" s="33"/>
      <c r="S11" s="36"/>
    </row>
    <row r="12" spans="1:19" s="18" customFormat="1" ht="48" customHeight="1">
      <c r="A12" s="245" t="s">
        <v>486</v>
      </c>
      <c r="B12" s="3"/>
      <c r="C12" s="3"/>
      <c r="D12" s="3"/>
      <c r="E12" s="3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R12" s="33"/>
      <c r="S12" s="36"/>
    </row>
    <row r="13" spans="1:19" s="18" customFormat="1" ht="16.5" customHeight="1">
      <c r="A13" s="3"/>
      <c r="B13" s="3" t="s">
        <v>168</v>
      </c>
      <c r="C13" s="3"/>
      <c r="D13" s="3"/>
      <c r="E13" s="3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R13" s="33"/>
      <c r="S13" s="36"/>
    </row>
    <row r="14" spans="1:19" s="306" customFormat="1" ht="15.75">
      <c r="A14" s="301"/>
      <c r="B14" s="301" t="s">
        <v>40</v>
      </c>
      <c r="C14" s="301"/>
      <c r="D14" s="301"/>
      <c r="E14" s="301"/>
      <c r="F14" s="381">
        <v>4022351.514738806</v>
      </c>
      <c r="G14" s="381">
        <v>3476358.704826907</v>
      </c>
      <c r="H14" s="381">
        <v>2079861.2543963667</v>
      </c>
      <c r="I14" s="381">
        <v>3729923.0000000005</v>
      </c>
      <c r="J14" s="381">
        <v>4379242.515441179</v>
      </c>
      <c r="K14" s="381">
        <v>4348191.573753476</v>
      </c>
      <c r="L14" s="381">
        <v>4146924.043391606</v>
      </c>
      <c r="M14" s="381">
        <v>4363129.624857068</v>
      </c>
      <c r="N14" s="381">
        <v>3871404.938352596</v>
      </c>
      <c r="O14" s="381">
        <v>3385931.276712793</v>
      </c>
      <c r="P14" s="381">
        <f>(((O14/F14)^(1/9))-1)*100</f>
        <v>-1.8955562263315073</v>
      </c>
      <c r="R14" s="336"/>
      <c r="S14" s="340"/>
    </row>
    <row r="15" spans="1:23" s="6" customFormat="1" ht="48" customHeight="1">
      <c r="A15" s="245" t="s">
        <v>485</v>
      </c>
      <c r="B15" s="18"/>
      <c r="C15" s="18"/>
      <c r="D15" s="18"/>
      <c r="E15" s="18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2"/>
      <c r="Q15" s="18"/>
      <c r="R15" s="33"/>
      <c r="S15" s="18"/>
      <c r="T15" s="18"/>
      <c r="U15" s="18"/>
      <c r="V15" s="18"/>
      <c r="W15" s="18"/>
    </row>
    <row r="16" spans="1:23" s="6" customFormat="1" ht="16.5" customHeight="1">
      <c r="A16" s="3"/>
      <c r="B16" s="3" t="s">
        <v>123</v>
      </c>
      <c r="C16" s="3"/>
      <c r="D16" s="3"/>
      <c r="E16" s="3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2"/>
      <c r="Q16" s="18"/>
      <c r="R16" s="33"/>
      <c r="S16" s="18"/>
      <c r="T16" s="18"/>
      <c r="U16" s="18"/>
      <c r="V16" s="18"/>
      <c r="W16" s="18"/>
    </row>
    <row r="17" spans="1:23" s="6" customFormat="1" ht="15.75">
      <c r="A17" s="3"/>
      <c r="B17" s="3" t="s">
        <v>40</v>
      </c>
      <c r="C17" s="3"/>
      <c r="D17" s="3"/>
      <c r="E17" s="3"/>
      <c r="F17" s="182">
        <v>500420.151560497</v>
      </c>
      <c r="G17" s="182">
        <v>173775.30100566125</v>
      </c>
      <c r="H17" s="182">
        <v>156475.18425175367</v>
      </c>
      <c r="I17" s="182">
        <v>177986</v>
      </c>
      <c r="J17" s="182">
        <v>201463.79899155794</v>
      </c>
      <c r="K17" s="182">
        <v>143771.06183043917</v>
      </c>
      <c r="L17" s="182">
        <v>83292.18790378298</v>
      </c>
      <c r="M17" s="182">
        <v>73858.26243666484</v>
      </c>
      <c r="N17" s="182">
        <v>80602.25083969989</v>
      </c>
      <c r="O17" s="182">
        <v>83092.241397598</v>
      </c>
      <c r="P17" s="182">
        <f>(((O17/F17)^(1/9))-1)*100</f>
        <v>-18.08594802766902</v>
      </c>
      <c r="Q17" s="18"/>
      <c r="R17" s="33"/>
      <c r="S17" s="36"/>
      <c r="T17" s="18"/>
      <c r="U17" s="18"/>
      <c r="V17" s="18"/>
      <c r="W17" s="18"/>
    </row>
    <row r="18" spans="1:23" s="6" customFormat="1" ht="48" customHeight="1">
      <c r="A18" s="245" t="s">
        <v>484</v>
      </c>
      <c r="B18" s="18"/>
      <c r="C18" s="18"/>
      <c r="D18" s="18"/>
      <c r="E18" s="18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82"/>
      <c r="Q18" s="18"/>
      <c r="R18" s="33"/>
      <c r="S18" s="18"/>
      <c r="T18" s="18"/>
      <c r="U18" s="18"/>
      <c r="V18" s="18"/>
      <c r="W18" s="18"/>
    </row>
    <row r="19" spans="1:23" s="6" customFormat="1" ht="16.5" customHeight="1">
      <c r="A19" s="3"/>
      <c r="B19" s="3" t="s">
        <v>487</v>
      </c>
      <c r="C19" s="3"/>
      <c r="D19" s="3"/>
      <c r="E19" s="3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"/>
      <c r="R19" s="33"/>
      <c r="S19" s="36"/>
      <c r="T19" s="18"/>
      <c r="U19" s="18"/>
      <c r="V19" s="18"/>
      <c r="W19" s="18"/>
    </row>
    <row r="20" spans="1:23" s="303" customFormat="1" ht="15.75">
      <c r="A20" s="301"/>
      <c r="B20" s="301" t="s">
        <v>40</v>
      </c>
      <c r="C20" s="301"/>
      <c r="D20" s="301"/>
      <c r="E20" s="301"/>
      <c r="F20" s="381">
        <v>109377.23046365606</v>
      </c>
      <c r="G20" s="381">
        <v>156244.10329237004</v>
      </c>
      <c r="H20" s="381">
        <v>168803.63607307742</v>
      </c>
      <c r="I20" s="381">
        <v>196920.6</v>
      </c>
      <c r="J20" s="381">
        <v>187612.8812125189</v>
      </c>
      <c r="K20" s="381">
        <v>184853.05377981465</v>
      </c>
      <c r="L20" s="381">
        <v>189281.7976923955</v>
      </c>
      <c r="M20" s="381">
        <v>208849.48125691604</v>
      </c>
      <c r="N20" s="381">
        <v>286327.66826690955</v>
      </c>
      <c r="O20" s="381">
        <v>283447.4798907523</v>
      </c>
      <c r="P20" s="381">
        <f>(((O20/F20)^(1/9))-1)*100</f>
        <v>11.160251254394238</v>
      </c>
      <c r="Q20" s="306"/>
      <c r="R20" s="336"/>
      <c r="S20" s="340"/>
      <c r="T20" s="306"/>
      <c r="U20" s="306"/>
      <c r="V20" s="306"/>
      <c r="W20" s="306"/>
    </row>
    <row r="21" spans="1:23" s="6" customFormat="1" ht="48" customHeight="1">
      <c r="A21" s="245" t="s">
        <v>483</v>
      </c>
      <c r="B21" s="18"/>
      <c r="C21" s="18"/>
      <c r="D21" s="18"/>
      <c r="E21" s="18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2"/>
      <c r="Q21" s="18"/>
      <c r="R21" s="33"/>
      <c r="S21" s="18"/>
      <c r="T21" s="18"/>
      <c r="U21" s="18"/>
      <c r="V21" s="18"/>
      <c r="W21" s="18"/>
    </row>
    <row r="22" spans="1:23" s="6" customFormat="1" ht="16.5" customHeight="1">
      <c r="A22" s="3"/>
      <c r="B22" s="3" t="s">
        <v>126</v>
      </c>
      <c r="C22" s="3"/>
      <c r="D22" s="3"/>
      <c r="E22" s="3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"/>
      <c r="R22" s="33"/>
      <c r="S22" s="36"/>
      <c r="T22" s="18"/>
      <c r="U22" s="18"/>
      <c r="V22" s="18"/>
      <c r="W22" s="18"/>
    </row>
    <row r="23" spans="1:23" s="6" customFormat="1" ht="15.75">
      <c r="A23" s="3"/>
      <c r="B23" s="3" t="s">
        <v>40</v>
      </c>
      <c r="C23" s="3"/>
      <c r="D23" s="3"/>
      <c r="E23" s="3"/>
      <c r="F23" s="182">
        <v>1866250.6410788498</v>
      </c>
      <c r="G23" s="182">
        <v>1830444.9234561205</v>
      </c>
      <c r="H23" s="182">
        <v>1765493.7682710832</v>
      </c>
      <c r="I23" s="182">
        <v>1675228.1000000003</v>
      </c>
      <c r="J23" s="182">
        <v>1742037.9553176593</v>
      </c>
      <c r="K23" s="182">
        <v>1924830.2474289143</v>
      </c>
      <c r="L23" s="182">
        <v>2440439.7509287484</v>
      </c>
      <c r="M23" s="182">
        <v>2750948.557650791</v>
      </c>
      <c r="N23" s="182">
        <v>2467547.135946894</v>
      </c>
      <c r="O23" s="182">
        <v>1682767.9201706117</v>
      </c>
      <c r="P23" s="182">
        <f>(((O23/F23)^(1/9))-1)*100</f>
        <v>-1.143318358277623</v>
      </c>
      <c r="Q23" s="18"/>
      <c r="R23" s="33"/>
      <c r="S23" s="36"/>
      <c r="T23" s="18"/>
      <c r="U23" s="18"/>
      <c r="V23" s="18"/>
      <c r="W23" s="18"/>
    </row>
    <row r="24" spans="1:23" s="6" customFormat="1" ht="6" customHeight="1">
      <c r="A24" s="3"/>
      <c r="B24" s="3"/>
      <c r="C24" s="3"/>
      <c r="D24" s="3"/>
      <c r="E24" s="3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"/>
      <c r="R24" s="33"/>
      <c r="S24" s="36"/>
      <c r="T24" s="18"/>
      <c r="U24" s="18"/>
      <c r="V24" s="18"/>
      <c r="W24" s="18"/>
    </row>
    <row r="25" spans="1:23" s="303" customFormat="1" ht="16.5" customHeight="1">
      <c r="A25" s="301"/>
      <c r="B25" s="301" t="s">
        <v>169</v>
      </c>
      <c r="C25" s="301"/>
      <c r="D25" s="301"/>
      <c r="E25" s="301"/>
      <c r="F25" s="381">
        <v>388526.8754598463</v>
      </c>
      <c r="G25" s="381">
        <v>365381.00815659325</v>
      </c>
      <c r="H25" s="381">
        <v>357339.49204428133</v>
      </c>
      <c r="I25" s="381">
        <v>295744</v>
      </c>
      <c r="J25" s="381">
        <v>378341.2089387476</v>
      </c>
      <c r="K25" s="381">
        <v>467331.8315038575</v>
      </c>
      <c r="L25" s="381">
        <v>646173.368582196</v>
      </c>
      <c r="M25" s="381">
        <v>706621.977537548</v>
      </c>
      <c r="N25" s="381">
        <v>823983.1872076468</v>
      </c>
      <c r="O25" s="381">
        <v>646801.9461862869</v>
      </c>
      <c r="P25" s="381">
        <f>(((O25/F25)^(1/9))-1)*100</f>
        <v>5.826509639156363</v>
      </c>
      <c r="Q25" s="306"/>
      <c r="R25" s="336"/>
      <c r="S25" s="340"/>
      <c r="T25" s="306"/>
      <c r="U25" s="306"/>
      <c r="V25" s="306"/>
      <c r="W25" s="306"/>
    </row>
    <row r="26" spans="1:23" s="6" customFormat="1" ht="9" customHeight="1">
      <c r="A26" s="3"/>
      <c r="B26" s="3"/>
      <c r="C26" s="3"/>
      <c r="D26" s="3"/>
      <c r="E26" s="3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"/>
      <c r="R26" s="33"/>
      <c r="S26" s="36"/>
      <c r="T26" s="18"/>
      <c r="U26" s="18"/>
      <c r="V26" s="18"/>
      <c r="W26" s="18"/>
    </row>
    <row r="27" spans="1:23" s="6" customFormat="1" ht="17.25" customHeight="1">
      <c r="A27" s="55"/>
      <c r="B27" s="3"/>
      <c r="C27" s="3" t="s">
        <v>128</v>
      </c>
      <c r="D27" s="3"/>
      <c r="E27" s="3"/>
      <c r="F27" s="182">
        <v>84711.37451767248</v>
      </c>
      <c r="G27" s="182">
        <v>96001.57065238415</v>
      </c>
      <c r="H27" s="182">
        <v>98227.9609125374</v>
      </c>
      <c r="I27" s="182">
        <v>78969.9</v>
      </c>
      <c r="J27" s="182">
        <v>95806.83503695985</v>
      </c>
      <c r="K27" s="182">
        <v>100615.44818956699</v>
      </c>
      <c r="L27" s="182">
        <v>104928.55571666962</v>
      </c>
      <c r="M27" s="182">
        <v>140868.22105787366</v>
      </c>
      <c r="N27" s="182">
        <v>171581.89881429196</v>
      </c>
      <c r="O27" s="182">
        <v>149202.11821683534</v>
      </c>
      <c r="P27" s="182">
        <f>(((O27/F27)^(1/9))-1)*100</f>
        <v>6.491466235550036</v>
      </c>
      <c r="Q27" s="18"/>
      <c r="R27" s="33"/>
      <c r="S27" s="36"/>
      <c r="T27" s="18"/>
      <c r="U27" s="18"/>
      <c r="V27" s="18"/>
      <c r="W27" s="18"/>
    </row>
    <row r="28" spans="1:23" s="303" customFormat="1" ht="16.5" customHeight="1">
      <c r="A28" s="339"/>
      <c r="B28" s="301"/>
      <c r="C28" s="301" t="s">
        <v>129</v>
      </c>
      <c r="D28" s="301"/>
      <c r="E28" s="301"/>
      <c r="F28" s="381">
        <v>248604.84963277302</v>
      </c>
      <c r="G28" s="381">
        <v>235986.0500836961</v>
      </c>
      <c r="H28" s="381">
        <v>234254.7129427686</v>
      </c>
      <c r="I28" s="381">
        <v>199390.1</v>
      </c>
      <c r="J28" s="381">
        <v>242207.1789768472</v>
      </c>
      <c r="K28" s="381">
        <v>302384.4639843315</v>
      </c>
      <c r="L28" s="381">
        <v>415262.9742460348</v>
      </c>
      <c r="M28" s="381">
        <v>481912.7787472648</v>
      </c>
      <c r="N28" s="381">
        <v>570915.2854717531</v>
      </c>
      <c r="O28" s="381">
        <v>440233.6199176647</v>
      </c>
      <c r="P28" s="381">
        <f>(((O28/F28)^(1/9))-1)*100</f>
        <v>6.555248316919671</v>
      </c>
      <c r="Q28" s="306"/>
      <c r="R28" s="336"/>
      <c r="S28" s="340"/>
      <c r="T28" s="306"/>
      <c r="U28" s="306"/>
      <c r="V28" s="306"/>
      <c r="W28" s="306"/>
    </row>
    <row r="29" spans="1:23" s="6" customFormat="1" ht="17.25" customHeight="1">
      <c r="A29" s="55"/>
      <c r="B29" s="3"/>
      <c r="C29" s="3" t="s">
        <v>130</v>
      </c>
      <c r="D29" s="3"/>
      <c r="E29" s="3"/>
      <c r="F29" s="182">
        <v>55210.65130940078</v>
      </c>
      <c r="G29" s="182">
        <v>33393.387420513</v>
      </c>
      <c r="H29" s="182">
        <v>24856.81818897543</v>
      </c>
      <c r="I29" s="182">
        <v>17384</v>
      </c>
      <c r="J29" s="182">
        <v>40327.19492494057</v>
      </c>
      <c r="K29" s="182">
        <v>64331.91932995887</v>
      </c>
      <c r="L29" s="182">
        <v>125981.83861949146</v>
      </c>
      <c r="M29" s="182">
        <v>83840.97773240946</v>
      </c>
      <c r="N29" s="182">
        <v>81486.00292160176</v>
      </c>
      <c r="O29" s="182">
        <v>57366.2080517868</v>
      </c>
      <c r="P29" s="182">
        <f>(((O29/F29)^(1/9))-1)*100</f>
        <v>0.42645704990005306</v>
      </c>
      <c r="Q29" s="18"/>
      <c r="R29" s="33"/>
      <c r="S29" s="36"/>
      <c r="T29" s="18"/>
      <c r="U29" s="18"/>
      <c r="V29" s="18"/>
      <c r="W29" s="18"/>
    </row>
    <row r="30" spans="1:23" s="6" customFormat="1" ht="48" customHeight="1">
      <c r="A30" s="245" t="s">
        <v>482</v>
      </c>
      <c r="B30" s="18"/>
      <c r="C30" s="18"/>
      <c r="D30" s="18"/>
      <c r="E30" s="18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82"/>
      <c r="Q30" s="18"/>
      <c r="R30" s="33"/>
      <c r="S30" s="18"/>
      <c r="T30" s="18"/>
      <c r="U30" s="18"/>
      <c r="V30" s="18"/>
      <c r="W30" s="18"/>
    </row>
    <row r="31" spans="1:23" s="6" customFormat="1" ht="20.25" customHeight="1">
      <c r="A31" s="3"/>
      <c r="B31" s="3" t="s">
        <v>133</v>
      </c>
      <c r="C31" s="3"/>
      <c r="D31" s="3"/>
      <c r="E31" s="3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"/>
      <c r="R31" s="33"/>
      <c r="S31" s="36"/>
      <c r="T31" s="18"/>
      <c r="U31" s="18"/>
      <c r="V31" s="18"/>
      <c r="W31" s="18"/>
    </row>
    <row r="32" spans="1:23" s="303" customFormat="1" ht="15.75">
      <c r="A32" s="301"/>
      <c r="B32" s="301" t="s">
        <v>40</v>
      </c>
      <c r="C32" s="301"/>
      <c r="D32" s="301"/>
      <c r="E32" s="301"/>
      <c r="F32" s="381">
        <v>13206900.12792397</v>
      </c>
      <c r="G32" s="381">
        <v>12483712.181078883</v>
      </c>
      <c r="H32" s="381">
        <v>10791383.276896944</v>
      </c>
      <c r="I32" s="381">
        <v>16018813</v>
      </c>
      <c r="J32" s="381">
        <v>13130820.820250692</v>
      </c>
      <c r="K32" s="381">
        <v>14829683.024272133</v>
      </c>
      <c r="L32" s="381">
        <v>14580521.902117243</v>
      </c>
      <c r="M32" s="381">
        <v>14124124.810637636</v>
      </c>
      <c r="N32" s="381">
        <v>15340530.124059362</v>
      </c>
      <c r="O32" s="381">
        <v>12662531.47371937</v>
      </c>
      <c r="P32" s="381">
        <f>(((O32/F32)^(1/9))-1)*100</f>
        <v>-0.466597754852649</v>
      </c>
      <c r="Q32" s="306"/>
      <c r="R32" s="336"/>
      <c r="S32" s="340"/>
      <c r="T32" s="306"/>
      <c r="U32" s="306"/>
      <c r="V32" s="306"/>
      <c r="W32" s="306"/>
    </row>
    <row r="33" spans="1:23" s="6" customFormat="1" ht="24" customHeight="1">
      <c r="A33" s="263"/>
      <c r="B33" s="263"/>
      <c r="C33" s="263"/>
      <c r="D33" s="263"/>
      <c r="E33" s="263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5"/>
      <c r="Q33" s="18"/>
      <c r="R33" s="33"/>
      <c r="S33" s="36"/>
      <c r="T33" s="18"/>
      <c r="U33" s="18"/>
      <c r="V33" s="18"/>
      <c r="W33" s="18"/>
    </row>
    <row r="34" spans="1:23" s="6" customFormat="1" ht="6.75" customHeight="1">
      <c r="A34" s="18"/>
      <c r="B34" s="18"/>
      <c r="C34" s="18"/>
      <c r="D34" s="18"/>
      <c r="E34" s="18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73"/>
      <c r="Q34" s="18"/>
      <c r="R34" s="18"/>
      <c r="S34" s="36"/>
      <c r="T34" s="18"/>
      <c r="U34" s="18"/>
      <c r="V34" s="18"/>
      <c r="W34" s="18"/>
    </row>
    <row r="35" spans="1:23" s="143" customFormat="1" ht="54" customHeight="1">
      <c r="A35" s="442" t="s">
        <v>533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141"/>
      <c r="R35" s="141"/>
      <c r="S35" s="141"/>
      <c r="T35" s="141"/>
      <c r="U35" s="141"/>
      <c r="V35" s="141"/>
      <c r="W35" s="141"/>
    </row>
    <row r="36" spans="1:23" s="143" customFormat="1" ht="19.5" customHeight="1">
      <c r="A36" s="424" t="s">
        <v>360</v>
      </c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141"/>
      <c r="R36" s="141"/>
      <c r="S36" s="141"/>
      <c r="T36" s="141"/>
      <c r="U36" s="141"/>
      <c r="V36" s="141"/>
      <c r="W36" s="141"/>
    </row>
    <row r="37" spans="1:16" s="143" customFormat="1" ht="18.75" customHeight="1">
      <c r="A37" s="443" t="s">
        <v>499</v>
      </c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</row>
    <row r="74" spans="1:16" ht="18.75">
      <c r="A74" s="440"/>
      <c r="B74" s="440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</row>
  </sheetData>
  <sheetProtection/>
  <mergeCells count="17">
    <mergeCell ref="J1:P1"/>
    <mergeCell ref="A74:P74"/>
    <mergeCell ref="A4:E5"/>
    <mergeCell ref="A35:P35"/>
    <mergeCell ref="A37:P37"/>
    <mergeCell ref="A36:P36"/>
    <mergeCell ref="J4:J5"/>
    <mergeCell ref="I4:I5"/>
    <mergeCell ref="H4:H5"/>
    <mergeCell ref="F4:F5"/>
    <mergeCell ref="M4:M5"/>
    <mergeCell ref="G4:G5"/>
    <mergeCell ref="P4:P5"/>
    <mergeCell ref="K4:K5"/>
    <mergeCell ref="L4:L5"/>
    <mergeCell ref="N4:N5"/>
    <mergeCell ref="O4:O5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&amp;R&amp;"Gill Sans,Normal"&amp;24 16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Q101"/>
  <sheetViews>
    <sheetView showGridLines="0" view="pageBreakPreview" zoomScale="60" zoomScaleNormal="60" zoomScalePageLayoutView="0" workbookViewId="0" topLeftCell="A1">
      <selection activeCell="I90" sqref="I90"/>
    </sheetView>
  </sheetViews>
  <sheetFormatPr defaultColWidth="9.77734375" defaultRowHeight="15.75"/>
  <cols>
    <col min="1" max="4" width="2.77734375" style="1" customWidth="1"/>
    <col min="5" max="5" width="34.88671875" style="1" customWidth="1"/>
    <col min="6" max="15" width="14.88671875" style="1" customWidth="1"/>
    <col min="16" max="16" width="9.77734375" style="100" customWidth="1"/>
    <col min="17" max="17" width="9.77734375" style="59" customWidth="1"/>
    <col min="18" max="16384" width="9.77734375" style="1" customWidth="1"/>
  </cols>
  <sheetData>
    <row r="1" spans="1:15" ht="26.25">
      <c r="A1" s="267" t="s">
        <v>170</v>
      </c>
      <c r="B1" s="94"/>
      <c r="C1" s="94"/>
      <c r="D1" s="94"/>
      <c r="E1" s="94"/>
      <c r="F1" s="94"/>
      <c r="G1" s="94"/>
      <c r="H1" s="94"/>
      <c r="O1" s="355" t="s">
        <v>171</v>
      </c>
    </row>
    <row r="2" spans="1:15" ht="26.25">
      <c r="A2" s="244" t="s">
        <v>146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7" s="2" customFormat="1" ht="15.7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01"/>
      <c r="Q3" s="80"/>
    </row>
    <row r="4" spans="1:15" ht="49.5" customHeight="1">
      <c r="A4" s="444" t="s">
        <v>79</v>
      </c>
      <c r="B4" s="444"/>
      <c r="C4" s="444"/>
      <c r="D4" s="444"/>
      <c r="E4" s="444"/>
      <c r="F4" s="281">
        <v>2000</v>
      </c>
      <c r="G4" s="281">
        <v>2001</v>
      </c>
      <c r="H4" s="281">
        <v>2002</v>
      </c>
      <c r="I4" s="281">
        <v>2003</v>
      </c>
      <c r="J4" s="281">
        <v>2004</v>
      </c>
      <c r="K4" s="281">
        <v>2005</v>
      </c>
      <c r="L4" s="281">
        <v>2006</v>
      </c>
      <c r="M4" s="281">
        <v>2007</v>
      </c>
      <c r="N4" s="281">
        <v>2008</v>
      </c>
      <c r="O4" s="281" t="s">
        <v>145</v>
      </c>
    </row>
    <row r="5" spans="1:17" s="6" customFormat="1" ht="14.25" customHeight="1">
      <c r="A5" s="249"/>
      <c r="B5" s="249"/>
      <c r="C5" s="249"/>
      <c r="D5" s="249"/>
      <c r="E5" s="249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102"/>
      <c r="Q5" s="16"/>
    </row>
    <row r="6" spans="1:17" s="6" customFormat="1" ht="24" customHeight="1">
      <c r="A6" s="277" t="s">
        <v>172</v>
      </c>
      <c r="B6" s="18"/>
      <c r="C6" s="18"/>
      <c r="D6" s="18"/>
      <c r="E6" s="18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40"/>
      <c r="Q6" s="16"/>
    </row>
    <row r="7" spans="1:17" s="6" customFormat="1" ht="35.25" customHeight="1">
      <c r="A7" s="278" t="s">
        <v>173</v>
      </c>
      <c r="B7" s="239"/>
      <c r="C7" s="239"/>
      <c r="D7" s="239"/>
      <c r="E7" s="239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2"/>
      <c r="Q7" s="16"/>
    </row>
    <row r="8" spans="1:17" s="6" customFormat="1" ht="16.5" customHeight="1">
      <c r="A8" s="216"/>
      <c r="B8" s="216" t="s">
        <v>174</v>
      </c>
      <c r="C8" s="212"/>
      <c r="D8" s="212"/>
      <c r="E8" s="212"/>
      <c r="F8" s="384">
        <v>97483412</v>
      </c>
      <c r="G8" s="384">
        <v>99715527</v>
      </c>
      <c r="H8" s="384">
        <v>100909374</v>
      </c>
      <c r="I8" s="384">
        <v>101999555</v>
      </c>
      <c r="J8" s="384">
        <v>103001867</v>
      </c>
      <c r="K8" s="384">
        <v>103263388</v>
      </c>
      <c r="L8" s="384">
        <v>104874282</v>
      </c>
      <c r="M8" s="384">
        <v>105790725</v>
      </c>
      <c r="N8" s="384">
        <v>106682518</v>
      </c>
      <c r="O8" s="384">
        <v>107550697</v>
      </c>
      <c r="P8" s="40"/>
      <c r="Q8" s="16"/>
    </row>
    <row r="9" spans="1:17" s="6" customFormat="1" ht="6.75" customHeight="1">
      <c r="A9" s="3"/>
      <c r="B9" s="3"/>
      <c r="C9" s="29"/>
      <c r="D9" s="29"/>
      <c r="E9" s="29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40"/>
      <c r="Q9" s="16"/>
    </row>
    <row r="10" spans="1:17" s="6" customFormat="1" ht="16.5" customHeight="1">
      <c r="A10" s="3"/>
      <c r="B10" s="3" t="s">
        <v>175</v>
      </c>
      <c r="C10" s="29"/>
      <c r="D10" s="29"/>
      <c r="E10" s="29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40"/>
      <c r="Q10" s="16"/>
    </row>
    <row r="11" spans="1:17" s="6" customFormat="1" ht="15.75">
      <c r="A11" s="3"/>
      <c r="B11" s="3" t="s">
        <v>6</v>
      </c>
      <c r="C11" s="29"/>
      <c r="D11" s="29"/>
      <c r="E11" s="29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40"/>
      <c r="Q11" s="16"/>
    </row>
    <row r="12" spans="1:17" s="6" customFormat="1" ht="6" customHeight="1">
      <c r="A12" s="3"/>
      <c r="B12" s="3"/>
      <c r="C12" s="29"/>
      <c r="D12" s="29"/>
      <c r="E12" s="29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40"/>
      <c r="Q12" s="16"/>
    </row>
    <row r="13" spans="1:17" s="6" customFormat="1" ht="16.5" customHeight="1">
      <c r="A13" s="3"/>
      <c r="B13" s="29"/>
      <c r="C13" s="29" t="s">
        <v>176</v>
      </c>
      <c r="D13" s="29"/>
      <c r="E13" s="29"/>
      <c r="F13" s="385">
        <v>73.9</v>
      </c>
      <c r="G13" s="385">
        <v>74.1</v>
      </c>
      <c r="H13" s="385">
        <v>74.3</v>
      </c>
      <c r="I13" s="385">
        <v>74.5</v>
      </c>
      <c r="J13" s="385">
        <v>74.5</v>
      </c>
      <c r="K13" s="385">
        <v>74.6</v>
      </c>
      <c r="L13" s="385">
        <v>74.8</v>
      </c>
      <c r="M13" s="385">
        <v>75</v>
      </c>
      <c r="N13" s="385">
        <v>75.1</v>
      </c>
      <c r="O13" s="385">
        <v>75.3</v>
      </c>
      <c r="P13" s="40"/>
      <c r="Q13" s="16"/>
    </row>
    <row r="14" spans="1:17" s="6" customFormat="1" ht="19.5" customHeight="1">
      <c r="A14" s="216"/>
      <c r="B14" s="212"/>
      <c r="C14" s="212" t="s">
        <v>375</v>
      </c>
      <c r="D14" s="212"/>
      <c r="E14" s="212"/>
      <c r="F14" s="386">
        <v>71.3</v>
      </c>
      <c r="G14" s="386">
        <v>71.6</v>
      </c>
      <c r="H14" s="386">
        <v>71.8</v>
      </c>
      <c r="I14" s="386">
        <v>72</v>
      </c>
      <c r="J14" s="386">
        <v>72</v>
      </c>
      <c r="K14" s="386">
        <v>72.2</v>
      </c>
      <c r="L14" s="386">
        <v>72.4</v>
      </c>
      <c r="M14" s="386">
        <v>72.6</v>
      </c>
      <c r="N14" s="386">
        <v>72.7</v>
      </c>
      <c r="O14" s="386">
        <v>72.9</v>
      </c>
      <c r="P14" s="40"/>
      <c r="Q14" s="16"/>
    </row>
    <row r="15" spans="1:17" s="6" customFormat="1" ht="16.5" customHeight="1">
      <c r="A15" s="3"/>
      <c r="B15" s="29"/>
      <c r="C15" s="29" t="s">
        <v>177</v>
      </c>
      <c r="D15" s="29"/>
      <c r="E15" s="29"/>
      <c r="F15" s="385">
        <v>76.5</v>
      </c>
      <c r="G15" s="385">
        <v>76.7</v>
      </c>
      <c r="H15" s="385">
        <v>76.8</v>
      </c>
      <c r="I15" s="385">
        <v>77</v>
      </c>
      <c r="J15" s="385">
        <v>77</v>
      </c>
      <c r="K15" s="385">
        <v>77</v>
      </c>
      <c r="L15" s="385">
        <v>77.2</v>
      </c>
      <c r="M15" s="385">
        <v>77.4</v>
      </c>
      <c r="N15" s="385">
        <v>77.5</v>
      </c>
      <c r="O15" s="385">
        <v>77.6</v>
      </c>
      <c r="P15" s="40"/>
      <c r="Q15" s="16"/>
    </row>
    <row r="16" spans="1:17" s="6" customFormat="1" ht="35.25" customHeight="1">
      <c r="A16" s="245" t="s">
        <v>178</v>
      </c>
      <c r="B16" s="239"/>
      <c r="C16" s="239"/>
      <c r="D16" s="239"/>
      <c r="E16" s="239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40"/>
      <c r="Q16" s="16"/>
    </row>
    <row r="17" spans="1:17" s="6" customFormat="1" ht="16.5" customHeight="1">
      <c r="A17" s="216"/>
      <c r="B17" s="216" t="s">
        <v>179</v>
      </c>
      <c r="C17" s="212"/>
      <c r="D17" s="212"/>
      <c r="E17" s="212"/>
      <c r="F17" s="384">
        <v>140629</v>
      </c>
      <c r="G17" s="384">
        <v>142765</v>
      </c>
      <c r="H17" s="384">
        <v>143565</v>
      </c>
      <c r="I17" s="384">
        <v>153605</v>
      </c>
      <c r="J17" s="384">
        <v>151139</v>
      </c>
      <c r="K17" s="384">
        <v>155880</v>
      </c>
      <c r="L17" s="384">
        <v>164329</v>
      </c>
      <c r="M17" s="384">
        <v>171193</v>
      </c>
      <c r="N17" s="384">
        <v>159792</v>
      </c>
      <c r="O17" s="384">
        <v>169308</v>
      </c>
      <c r="P17" s="40"/>
      <c r="Q17" s="16"/>
    </row>
    <row r="18" spans="1:17" s="6" customFormat="1" ht="5.25" customHeight="1">
      <c r="A18" s="3"/>
      <c r="B18" s="3"/>
      <c r="C18" s="29"/>
      <c r="D18" s="29"/>
      <c r="E18" s="29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40"/>
      <c r="Q18" s="16"/>
    </row>
    <row r="19" spans="1:17" s="6" customFormat="1" ht="16.5" customHeight="1">
      <c r="A19" s="3"/>
      <c r="B19" s="3" t="s">
        <v>180</v>
      </c>
      <c r="C19" s="29"/>
      <c r="D19" s="29"/>
      <c r="E19" s="29"/>
      <c r="F19" s="105">
        <v>32534276</v>
      </c>
      <c r="G19" s="105">
        <v>32486395</v>
      </c>
      <c r="H19" s="105">
        <v>31909987</v>
      </c>
      <c r="I19" s="105">
        <v>33158212</v>
      </c>
      <c r="J19" s="105">
        <v>33579410</v>
      </c>
      <c r="K19" s="105">
        <v>34017133</v>
      </c>
      <c r="L19" s="105">
        <v>36068901</v>
      </c>
      <c r="M19" s="105">
        <v>36682252</v>
      </c>
      <c r="N19" s="105">
        <v>38172117</v>
      </c>
      <c r="O19" s="105">
        <v>37267103</v>
      </c>
      <c r="P19" s="40"/>
      <c r="Q19" s="16"/>
    </row>
    <row r="20" spans="1:17" s="6" customFormat="1" ht="36.75" customHeight="1">
      <c r="A20" s="245" t="s">
        <v>181</v>
      </c>
      <c r="B20" s="108"/>
      <c r="C20" s="108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40"/>
      <c r="Q20" s="16"/>
    </row>
    <row r="21" spans="1:17" s="6" customFormat="1" ht="15.75">
      <c r="A21" s="279"/>
      <c r="B21" s="216" t="s">
        <v>523</v>
      </c>
      <c r="C21" s="230"/>
      <c r="D21" s="230"/>
      <c r="E21" s="230"/>
      <c r="F21" s="352">
        <v>40125600</v>
      </c>
      <c r="G21" s="352">
        <v>40527700</v>
      </c>
      <c r="H21" s="352">
        <v>40775000</v>
      </c>
      <c r="I21" s="352">
        <v>42030100</v>
      </c>
      <c r="J21" s="352">
        <v>42640600</v>
      </c>
      <c r="K21" s="352">
        <v>43232383</v>
      </c>
      <c r="L21" s="352">
        <v>44447032</v>
      </c>
      <c r="M21" s="352">
        <v>45621685</v>
      </c>
      <c r="N21" s="352">
        <v>45178213</v>
      </c>
      <c r="O21" s="352">
        <v>47041909</v>
      </c>
      <c r="P21" s="40"/>
      <c r="Q21" s="16"/>
    </row>
    <row r="22" spans="1:17" s="6" customFormat="1" ht="7.5" customHeight="1">
      <c r="A22" s="245"/>
      <c r="B22" s="3"/>
      <c r="C22" s="108"/>
      <c r="D22" s="108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40"/>
      <c r="Q22" s="16"/>
    </row>
    <row r="23" spans="1:17" s="6" customFormat="1" ht="16.5" customHeight="1">
      <c r="A23" s="3"/>
      <c r="B23" s="3" t="s">
        <v>182</v>
      </c>
      <c r="C23" s="3"/>
      <c r="D23" s="3"/>
      <c r="E23" s="3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40"/>
      <c r="Q23" s="16"/>
    </row>
    <row r="24" spans="1:17" s="6" customFormat="1" ht="15.75">
      <c r="A24" s="3"/>
      <c r="B24" s="3" t="s">
        <v>43</v>
      </c>
      <c r="C24" s="3"/>
      <c r="D24" s="3"/>
      <c r="E24" s="3"/>
      <c r="F24" s="180">
        <v>2.33</v>
      </c>
      <c r="G24" s="180">
        <v>2.81</v>
      </c>
      <c r="H24" s="180">
        <v>2.69</v>
      </c>
      <c r="I24" s="180">
        <v>3.56</v>
      </c>
      <c r="J24" s="180">
        <v>3.74</v>
      </c>
      <c r="K24" s="180">
        <v>3.13</v>
      </c>
      <c r="L24" s="180">
        <v>3.6</v>
      </c>
      <c r="M24" s="180">
        <v>3.54</v>
      </c>
      <c r="N24" s="180">
        <v>4.26</v>
      </c>
      <c r="O24" s="180">
        <v>5.33</v>
      </c>
      <c r="P24" s="40"/>
      <c r="Q24" s="16"/>
    </row>
    <row r="25" spans="1:17" s="6" customFormat="1" ht="5.25" customHeight="1">
      <c r="A25" s="3"/>
      <c r="B25" s="3"/>
      <c r="C25" s="3"/>
      <c r="D25" s="3"/>
      <c r="E25" s="3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40"/>
      <c r="Q25" s="16"/>
    </row>
    <row r="26" spans="1:17" s="6" customFormat="1" ht="16.5" customHeight="1">
      <c r="A26" s="3"/>
      <c r="B26" s="3" t="s">
        <v>183</v>
      </c>
      <c r="C26" s="3"/>
      <c r="D26" s="3"/>
      <c r="E26" s="3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40"/>
      <c r="Q26" s="16"/>
    </row>
    <row r="27" spans="1:17" s="6" customFormat="1" ht="15.75">
      <c r="A27" s="216"/>
      <c r="B27" s="216" t="s">
        <v>43</v>
      </c>
      <c r="C27" s="216"/>
      <c r="D27" s="216"/>
      <c r="E27" s="216"/>
      <c r="F27" s="231">
        <v>7.11</v>
      </c>
      <c r="G27" s="231">
        <v>7.37</v>
      </c>
      <c r="H27" s="231">
        <v>7.14</v>
      </c>
      <c r="I27" s="231">
        <v>8.9</v>
      </c>
      <c r="J27" s="231">
        <v>9.06</v>
      </c>
      <c r="K27" s="231">
        <v>8.86</v>
      </c>
      <c r="L27" s="231">
        <v>9.74</v>
      </c>
      <c r="M27" s="231">
        <v>10.57</v>
      </c>
      <c r="N27" s="231">
        <v>10.43</v>
      </c>
      <c r="O27" s="231">
        <v>12.46</v>
      </c>
      <c r="P27" s="40"/>
      <c r="Q27" s="16"/>
    </row>
    <row r="28" spans="1:17" s="6" customFormat="1" ht="5.25" customHeight="1">
      <c r="A28" s="3"/>
      <c r="B28" s="3"/>
      <c r="C28" s="3"/>
      <c r="D28" s="3"/>
      <c r="E28" s="3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40"/>
      <c r="Q28" s="16"/>
    </row>
    <row r="29" spans="1:17" s="6" customFormat="1" ht="16.5" customHeight="1">
      <c r="A29" s="3"/>
      <c r="B29" s="3" t="s">
        <v>184</v>
      </c>
      <c r="C29" s="3"/>
      <c r="D29" s="3"/>
      <c r="E29" s="3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40"/>
      <c r="Q29" s="16"/>
    </row>
    <row r="30" spans="1:17" s="6" customFormat="1" ht="15.75">
      <c r="A30" s="3"/>
      <c r="B30" s="3" t="s">
        <v>43</v>
      </c>
      <c r="C30" s="3"/>
      <c r="D30" s="3"/>
      <c r="E30" s="3"/>
      <c r="F30" s="180">
        <v>18.02</v>
      </c>
      <c r="G30" s="180">
        <v>18.16</v>
      </c>
      <c r="H30" s="180">
        <v>16</v>
      </c>
      <c r="I30" s="180">
        <v>17.06</v>
      </c>
      <c r="J30" s="180">
        <v>16.07</v>
      </c>
      <c r="K30" s="180">
        <v>13.25</v>
      </c>
      <c r="L30" s="180">
        <v>11.73</v>
      </c>
      <c r="M30" s="180">
        <v>10.81</v>
      </c>
      <c r="N30" s="180">
        <v>10.47</v>
      </c>
      <c r="O30" s="180">
        <v>11.92</v>
      </c>
      <c r="P30" s="40"/>
      <c r="Q30" s="16"/>
    </row>
    <row r="31" spans="1:17" s="6" customFormat="1" ht="18" customHeight="1">
      <c r="A31" s="3"/>
      <c r="B31" s="3"/>
      <c r="C31" s="3"/>
      <c r="D31" s="3"/>
      <c r="E31" s="3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40"/>
      <c r="Q31" s="16"/>
    </row>
    <row r="32" spans="1:17" s="6" customFormat="1" ht="24" customHeight="1">
      <c r="A32" s="277" t="s">
        <v>185</v>
      </c>
      <c r="B32" s="18"/>
      <c r="C32" s="18"/>
      <c r="D32" s="18"/>
      <c r="E32" s="18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40"/>
      <c r="Q32" s="16"/>
    </row>
    <row r="33" spans="1:17" s="6" customFormat="1" ht="24" customHeight="1">
      <c r="A33" s="245" t="s">
        <v>186</v>
      </c>
      <c r="B33" s="18"/>
      <c r="C33" s="18"/>
      <c r="D33" s="18"/>
      <c r="E33" s="18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40"/>
      <c r="Q33" s="16"/>
    </row>
    <row r="34" spans="1:17" s="6" customFormat="1" ht="15" customHeight="1">
      <c r="A34" s="245"/>
      <c r="B34" s="18"/>
      <c r="C34" s="18"/>
      <c r="D34" s="18"/>
      <c r="E34" s="18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40"/>
      <c r="Q34" s="16"/>
    </row>
    <row r="35" spans="1:17" s="6" customFormat="1" ht="36" customHeight="1">
      <c r="A35" s="245" t="s">
        <v>82</v>
      </c>
      <c r="B35" s="245"/>
      <c r="C35" s="239"/>
      <c r="D35" s="239"/>
      <c r="E35" s="23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40"/>
      <c r="Q35" s="16"/>
    </row>
    <row r="36" spans="1:17" s="6" customFormat="1" ht="16.5" customHeight="1">
      <c r="A36" s="3"/>
      <c r="B36" s="3" t="s">
        <v>503</v>
      </c>
      <c r="C36" s="3"/>
      <c r="D36" s="29"/>
      <c r="E36" s="29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40"/>
      <c r="Q36" s="16"/>
    </row>
    <row r="37" spans="1:17" s="6" customFormat="1" ht="16.5" customHeight="1">
      <c r="A37" s="216"/>
      <c r="B37" s="216" t="s">
        <v>38</v>
      </c>
      <c r="C37" s="216"/>
      <c r="D37" s="212"/>
      <c r="E37" s="212"/>
      <c r="F37" s="224">
        <v>6024316.028104477</v>
      </c>
      <c r="G37" s="224">
        <v>6368436.079881932</v>
      </c>
      <c r="H37" s="224">
        <v>6867780.901621199</v>
      </c>
      <c r="I37" s="224">
        <v>7555803.382999999</v>
      </c>
      <c r="J37" s="224">
        <v>8574823.21999982</v>
      </c>
      <c r="K37" s="224">
        <v>9251737.500399882</v>
      </c>
      <c r="L37" s="224">
        <v>10381960.20353848</v>
      </c>
      <c r="M37" s="224">
        <v>11207774.642894361</v>
      </c>
      <c r="N37" s="224">
        <v>12130832.288584704</v>
      </c>
      <c r="O37" s="224">
        <v>11822986.170842662</v>
      </c>
      <c r="P37" s="40"/>
      <c r="Q37" s="16"/>
    </row>
    <row r="38" spans="1:17" s="6" customFormat="1" ht="5.25" customHeight="1">
      <c r="A38" s="3"/>
      <c r="B38" s="3"/>
      <c r="C38" s="3"/>
      <c r="D38" s="29"/>
      <c r="E38" s="29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40"/>
      <c r="Q38" s="16"/>
    </row>
    <row r="39" spans="1:17" s="6" customFormat="1" ht="16.5" customHeight="1">
      <c r="A39" s="3"/>
      <c r="B39" s="3" t="s">
        <v>187</v>
      </c>
      <c r="C39" s="3"/>
      <c r="D39" s="29"/>
      <c r="E39" s="29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40"/>
      <c r="Q39" s="16"/>
    </row>
    <row r="40" spans="1:17" s="6" customFormat="1" ht="16.5" customHeight="1">
      <c r="A40" s="3"/>
      <c r="B40" s="3" t="s">
        <v>38</v>
      </c>
      <c r="C40" s="3"/>
      <c r="D40" s="29"/>
      <c r="E40" s="29"/>
      <c r="F40" s="188">
        <v>5719232.741061521</v>
      </c>
      <c r="G40" s="188">
        <v>6042699.072079546</v>
      </c>
      <c r="H40" s="188">
        <v>6578271.323266898</v>
      </c>
      <c r="I40" s="188">
        <v>7162773.266</v>
      </c>
      <c r="J40" s="188">
        <v>8184612.74499982</v>
      </c>
      <c r="K40" s="188">
        <v>8856173.099316549</v>
      </c>
      <c r="L40" s="188">
        <v>9980989.08053848</v>
      </c>
      <c r="M40" s="188">
        <v>10771406.544727694</v>
      </c>
      <c r="N40" s="188">
        <v>11821793.72065137</v>
      </c>
      <c r="O40" s="188">
        <v>11332744.46925933</v>
      </c>
      <c r="P40" s="40"/>
      <c r="Q40" s="16"/>
    </row>
    <row r="41" spans="1:17" s="6" customFormat="1" ht="39" customHeight="1">
      <c r="A41" s="245" t="s">
        <v>84</v>
      </c>
      <c r="B41" s="3"/>
      <c r="C41" s="29"/>
      <c r="D41" s="29"/>
      <c r="E41" s="2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40"/>
      <c r="Q41" s="16"/>
    </row>
    <row r="42" spans="1:17" s="6" customFormat="1" ht="16.5" customHeight="1">
      <c r="A42" s="3"/>
      <c r="B42" s="3" t="s">
        <v>85</v>
      </c>
      <c r="C42" s="29"/>
      <c r="D42" s="29"/>
      <c r="E42" s="29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40"/>
      <c r="Q42" s="16"/>
    </row>
    <row r="43" spans="1:17" s="6" customFormat="1" ht="16.5" customHeight="1">
      <c r="A43" s="3"/>
      <c r="B43" s="3" t="s">
        <v>73</v>
      </c>
      <c r="C43" s="29"/>
      <c r="D43" s="29"/>
      <c r="E43" s="29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40"/>
      <c r="Q43" s="16"/>
    </row>
    <row r="44" spans="1:17" s="6" customFormat="1" ht="5.25" customHeight="1">
      <c r="A44" s="3"/>
      <c r="B44" s="3"/>
      <c r="C44" s="29"/>
      <c r="D44" s="29"/>
      <c r="E44" s="29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40"/>
      <c r="Q44" s="16"/>
    </row>
    <row r="45" spans="1:17" s="6" customFormat="1" ht="16.5" customHeight="1">
      <c r="A45" s="216"/>
      <c r="B45" s="216"/>
      <c r="C45" s="216" t="s">
        <v>188</v>
      </c>
      <c r="D45" s="216"/>
      <c r="E45" s="212"/>
      <c r="F45" s="232">
        <v>35.12</v>
      </c>
      <c r="G45" s="232">
        <v>37.57</v>
      </c>
      <c r="H45" s="232">
        <v>39.74</v>
      </c>
      <c r="I45" s="232">
        <v>41.53</v>
      </c>
      <c r="J45" s="232">
        <v>43.297</v>
      </c>
      <c r="K45" s="232">
        <v>45.241</v>
      </c>
      <c r="L45" s="232">
        <v>47.05</v>
      </c>
      <c r="M45" s="232">
        <v>48.88</v>
      </c>
      <c r="N45" s="232">
        <v>50.84</v>
      </c>
      <c r="O45" s="232">
        <v>53.19</v>
      </c>
      <c r="P45" s="40"/>
      <c r="Q45" s="16"/>
    </row>
    <row r="46" spans="1:17" s="6" customFormat="1" ht="19.5" customHeight="1">
      <c r="A46" s="3"/>
      <c r="B46" s="3"/>
      <c r="C46" s="3" t="s">
        <v>189</v>
      </c>
      <c r="D46" s="3"/>
      <c r="E46" s="29"/>
      <c r="F46" s="188">
        <v>37.9</v>
      </c>
      <c r="G46" s="188">
        <v>40.35</v>
      </c>
      <c r="H46" s="188">
        <v>42.15</v>
      </c>
      <c r="I46" s="188">
        <v>43.65</v>
      </c>
      <c r="J46" s="188">
        <v>45.24</v>
      </c>
      <c r="K46" s="188">
        <v>46.8</v>
      </c>
      <c r="L46" s="188">
        <v>48.67</v>
      </c>
      <c r="M46" s="188">
        <v>50.57</v>
      </c>
      <c r="N46" s="188">
        <v>52.59</v>
      </c>
      <c r="O46" s="188">
        <v>54.8</v>
      </c>
      <c r="P46" s="40"/>
      <c r="Q46" s="16"/>
    </row>
    <row r="47" spans="1:17" s="6" customFormat="1" ht="19.5" customHeight="1">
      <c r="A47" s="216"/>
      <c r="B47" s="216"/>
      <c r="C47" s="216" t="s">
        <v>190</v>
      </c>
      <c r="D47" s="216"/>
      <c r="E47" s="212"/>
      <c r="F47" s="232">
        <v>35.1</v>
      </c>
      <c r="G47" s="232">
        <v>37.95</v>
      </c>
      <c r="H47" s="232">
        <v>40.1</v>
      </c>
      <c r="I47" s="232">
        <v>41.85</v>
      </c>
      <c r="J47" s="232">
        <v>43.73</v>
      </c>
      <c r="K47" s="232">
        <v>45.35</v>
      </c>
      <c r="L47" s="232">
        <v>47.16</v>
      </c>
      <c r="M47" s="232">
        <v>49</v>
      </c>
      <c r="N47" s="232">
        <v>50.96</v>
      </c>
      <c r="O47" s="232">
        <v>53.26</v>
      </c>
      <c r="P47" s="40"/>
      <c r="Q47" s="16"/>
    </row>
    <row r="48" spans="1:17" s="6" customFormat="1" ht="16.5" customHeight="1">
      <c r="A48" s="3"/>
      <c r="B48" s="3"/>
      <c r="C48" s="3" t="s">
        <v>191</v>
      </c>
      <c r="D48" s="3"/>
      <c r="E48" s="29"/>
      <c r="F48" s="188">
        <v>32.7</v>
      </c>
      <c r="G48" s="188">
        <v>35.85</v>
      </c>
      <c r="H48" s="188">
        <v>38.3</v>
      </c>
      <c r="I48" s="188">
        <v>40.3</v>
      </c>
      <c r="J48" s="188">
        <v>42.11</v>
      </c>
      <c r="K48" s="188">
        <v>44.05</v>
      </c>
      <c r="L48" s="188">
        <v>45.81</v>
      </c>
      <c r="M48" s="188">
        <v>47.6</v>
      </c>
      <c r="N48" s="188">
        <v>49.5</v>
      </c>
      <c r="O48" s="188">
        <v>51.95</v>
      </c>
      <c r="P48" s="40"/>
      <c r="Q48" s="16"/>
    </row>
    <row r="49" spans="1:17" s="6" customFormat="1" ht="48" customHeight="1">
      <c r="A49" s="245" t="s">
        <v>89</v>
      </c>
      <c r="B49" s="3"/>
      <c r="C49" s="29"/>
      <c r="D49" s="29"/>
      <c r="E49" s="29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40"/>
      <c r="Q49" s="16"/>
    </row>
    <row r="50" spans="1:17" s="6" customFormat="1" ht="16.5" customHeight="1">
      <c r="A50" s="3"/>
      <c r="B50" s="3" t="s">
        <v>192</v>
      </c>
      <c r="C50" s="3"/>
      <c r="D50" s="3"/>
      <c r="E50" s="3"/>
      <c r="F50" s="188"/>
      <c r="G50" s="188"/>
      <c r="H50" s="188"/>
      <c r="I50" s="193"/>
      <c r="J50" s="193"/>
      <c r="K50" s="193"/>
      <c r="L50" s="193"/>
      <c r="M50" s="193"/>
      <c r="N50" s="193"/>
      <c r="O50" s="193"/>
      <c r="P50" s="40"/>
      <c r="Q50" s="16"/>
    </row>
    <row r="51" spans="1:17" s="6" customFormat="1" ht="16.5" customHeight="1">
      <c r="A51" s="216"/>
      <c r="B51" s="216" t="s">
        <v>38</v>
      </c>
      <c r="C51" s="216"/>
      <c r="D51" s="216"/>
      <c r="E51" s="216"/>
      <c r="F51" s="232">
        <v>1401428.8</v>
      </c>
      <c r="G51" s="232">
        <v>1420869</v>
      </c>
      <c r="H51" s="232">
        <v>1629720.6</v>
      </c>
      <c r="I51" s="224">
        <v>1808521.6</v>
      </c>
      <c r="J51" s="224">
        <v>1906451.6</v>
      </c>
      <c r="K51" s="224">
        <v>1950948.7</v>
      </c>
      <c r="L51" s="224">
        <v>2226728.7</v>
      </c>
      <c r="M51" s="224">
        <v>2461929.7</v>
      </c>
      <c r="N51" s="224">
        <v>3125164.4</v>
      </c>
      <c r="O51" s="224">
        <v>4017817</v>
      </c>
      <c r="P51" s="40"/>
      <c r="Q51" s="16"/>
    </row>
    <row r="52" spans="1:17" s="6" customFormat="1" ht="5.25" customHeight="1">
      <c r="A52" s="3"/>
      <c r="B52" s="3"/>
      <c r="C52" s="3"/>
      <c r="D52" s="3"/>
      <c r="E52" s="3"/>
      <c r="F52" s="188"/>
      <c r="G52" s="188"/>
      <c r="H52" s="188"/>
      <c r="I52" s="193"/>
      <c r="J52" s="193"/>
      <c r="K52" s="193"/>
      <c r="L52" s="193"/>
      <c r="M52" s="193"/>
      <c r="N52" s="193"/>
      <c r="O52" s="193"/>
      <c r="P52" s="40"/>
      <c r="Q52" s="16"/>
    </row>
    <row r="53" spans="1:17" s="6" customFormat="1" ht="16.5" customHeight="1">
      <c r="A53" s="3"/>
      <c r="B53" s="3"/>
      <c r="C53" s="3" t="s">
        <v>193</v>
      </c>
      <c r="D53" s="3"/>
      <c r="E53" s="29"/>
      <c r="F53" s="188">
        <v>691721.5</v>
      </c>
      <c r="G53" s="188">
        <v>777740.1</v>
      </c>
      <c r="H53" s="188">
        <v>920988.9</v>
      </c>
      <c r="I53" s="188">
        <v>1028158.2</v>
      </c>
      <c r="J53" s="188">
        <v>1112894.1</v>
      </c>
      <c r="K53" s="188">
        <v>1253497.6</v>
      </c>
      <c r="L53" s="188">
        <v>1696536</v>
      </c>
      <c r="M53" s="188">
        <v>1921029</v>
      </c>
      <c r="N53" s="188">
        <v>2425233.1</v>
      </c>
      <c r="O53" s="188">
        <v>2847771.9</v>
      </c>
      <c r="P53" s="40"/>
      <c r="Q53" s="16"/>
    </row>
    <row r="54" spans="1:17" s="6" customFormat="1" ht="19.5" customHeight="1">
      <c r="A54" s="216"/>
      <c r="B54" s="216"/>
      <c r="C54" s="216" t="s">
        <v>194</v>
      </c>
      <c r="D54" s="216"/>
      <c r="E54" s="212"/>
      <c r="F54" s="232">
        <v>709707.3</v>
      </c>
      <c r="G54" s="232">
        <v>643128.9</v>
      </c>
      <c r="H54" s="232">
        <v>708731.7</v>
      </c>
      <c r="I54" s="232">
        <v>780363.4</v>
      </c>
      <c r="J54" s="232">
        <v>793557.5</v>
      </c>
      <c r="K54" s="232">
        <v>697451.1</v>
      </c>
      <c r="L54" s="232">
        <v>530192.7</v>
      </c>
      <c r="M54" s="232">
        <v>540900.7</v>
      </c>
      <c r="N54" s="232">
        <v>699931.3</v>
      </c>
      <c r="O54" s="232">
        <v>1170045.1</v>
      </c>
      <c r="P54" s="40"/>
      <c r="Q54" s="16"/>
    </row>
    <row r="55" spans="1:17" s="6" customFormat="1" ht="24" customHeight="1">
      <c r="A55" s="3"/>
      <c r="B55" s="3"/>
      <c r="C55" s="3"/>
      <c r="D55" s="3"/>
      <c r="E55" s="29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40"/>
      <c r="Q55" s="16"/>
    </row>
    <row r="56" spans="1:17" s="6" customFormat="1" ht="16.5" customHeight="1">
      <c r="A56" s="3"/>
      <c r="B56" s="3" t="s">
        <v>195</v>
      </c>
      <c r="C56" s="29"/>
      <c r="D56" s="29"/>
      <c r="E56" s="29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40"/>
      <c r="Q56" s="16"/>
    </row>
    <row r="57" spans="1:17" s="6" customFormat="1" ht="16.5" customHeight="1">
      <c r="A57" s="3"/>
      <c r="B57" s="3" t="s">
        <v>38</v>
      </c>
      <c r="C57" s="29"/>
      <c r="D57" s="29"/>
      <c r="E57" s="29"/>
      <c r="F57" s="188">
        <v>1187700</v>
      </c>
      <c r="G57" s="188">
        <v>1271400</v>
      </c>
      <c r="H57" s="188">
        <v>1387300</v>
      </c>
      <c r="I57" s="188">
        <v>1600300</v>
      </c>
      <c r="J57" s="188">
        <v>1771300</v>
      </c>
      <c r="K57" s="188">
        <v>1947800</v>
      </c>
      <c r="L57" s="188">
        <v>2263600</v>
      </c>
      <c r="M57" s="188">
        <v>2485800</v>
      </c>
      <c r="N57" s="188">
        <v>2860900</v>
      </c>
      <c r="O57" s="188">
        <v>2816300</v>
      </c>
      <c r="P57" s="40"/>
      <c r="Q57" s="16"/>
    </row>
    <row r="58" spans="1:17" s="6" customFormat="1" ht="5.25" customHeight="1">
      <c r="A58" s="3"/>
      <c r="B58" s="3"/>
      <c r="C58" s="29"/>
      <c r="D58" s="29"/>
      <c r="E58" s="29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40"/>
      <c r="Q58" s="16"/>
    </row>
    <row r="59" spans="1:17" s="6" customFormat="1" ht="16.5" customHeight="1">
      <c r="A59" s="216"/>
      <c r="B59" s="216"/>
      <c r="C59" s="216" t="s">
        <v>196</v>
      </c>
      <c r="D59" s="216"/>
      <c r="E59" s="216"/>
      <c r="F59" s="232">
        <v>868300</v>
      </c>
      <c r="G59" s="232">
        <v>939100</v>
      </c>
      <c r="H59" s="232">
        <v>989400</v>
      </c>
      <c r="I59" s="232">
        <v>1133000</v>
      </c>
      <c r="J59" s="232">
        <v>1270200</v>
      </c>
      <c r="K59" s="232">
        <v>1412500</v>
      </c>
      <c r="L59" s="232">
        <v>1558800</v>
      </c>
      <c r="M59" s="232">
        <v>1711200</v>
      </c>
      <c r="N59" s="232">
        <v>2049900</v>
      </c>
      <c r="O59" s="232">
        <v>2000400</v>
      </c>
      <c r="P59" s="40"/>
      <c r="Q59" s="16"/>
    </row>
    <row r="60" spans="1:17" s="6" customFormat="1" ht="19.5" customHeight="1">
      <c r="A60" s="3"/>
      <c r="B60" s="3"/>
      <c r="C60" s="3" t="s">
        <v>197</v>
      </c>
      <c r="D60" s="3"/>
      <c r="E60" s="29"/>
      <c r="F60" s="188">
        <v>319400</v>
      </c>
      <c r="G60" s="188">
        <v>332300</v>
      </c>
      <c r="H60" s="188">
        <v>397900</v>
      </c>
      <c r="I60" s="188">
        <v>467300</v>
      </c>
      <c r="J60" s="188">
        <v>501100</v>
      </c>
      <c r="K60" s="188">
        <v>535300</v>
      </c>
      <c r="L60" s="188">
        <v>704800</v>
      </c>
      <c r="M60" s="188">
        <v>774600</v>
      </c>
      <c r="N60" s="188">
        <v>811000</v>
      </c>
      <c r="O60" s="188">
        <v>815900</v>
      </c>
      <c r="P60" s="40"/>
      <c r="Q60" s="16"/>
    </row>
    <row r="61" spans="1:17" s="6" customFormat="1" ht="18" customHeight="1">
      <c r="A61" s="3"/>
      <c r="B61" s="3"/>
      <c r="C61" s="3"/>
      <c r="D61" s="3"/>
      <c r="E61" s="3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40"/>
      <c r="Q61" s="16"/>
    </row>
    <row r="62" spans="1:17" s="6" customFormat="1" ht="16.5" customHeight="1">
      <c r="A62" s="3"/>
      <c r="B62" s="3" t="s">
        <v>198</v>
      </c>
      <c r="C62" s="3"/>
      <c r="D62" s="3"/>
      <c r="E62" s="3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40"/>
      <c r="Q62" s="16"/>
    </row>
    <row r="63" spans="1:17" s="6" customFormat="1" ht="16.5" customHeight="1">
      <c r="A63" s="216"/>
      <c r="B63" s="216" t="s">
        <v>38</v>
      </c>
      <c r="C63" s="216"/>
      <c r="D63" s="216"/>
      <c r="E63" s="216"/>
      <c r="F63" s="232">
        <v>1246100</v>
      </c>
      <c r="G63" s="232">
        <v>1311700</v>
      </c>
      <c r="H63" s="232">
        <v>1460000</v>
      </c>
      <c r="I63" s="232">
        <v>1648200</v>
      </c>
      <c r="J63" s="232">
        <v>1792300</v>
      </c>
      <c r="K63" s="232">
        <v>1958000</v>
      </c>
      <c r="L63" s="232">
        <v>2255200</v>
      </c>
      <c r="M63" s="232">
        <v>2482600</v>
      </c>
      <c r="N63" s="232">
        <v>2872600</v>
      </c>
      <c r="O63" s="232">
        <v>3091600</v>
      </c>
      <c r="P63" s="40"/>
      <c r="Q63" s="16"/>
    </row>
    <row r="64" spans="1:17" s="6" customFormat="1" ht="5.25" customHeight="1">
      <c r="A64" s="3"/>
      <c r="B64" s="3"/>
      <c r="C64" s="3"/>
      <c r="D64" s="3"/>
      <c r="E64" s="3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40"/>
      <c r="Q64" s="16"/>
    </row>
    <row r="65" spans="1:17" s="6" customFormat="1" ht="16.5" customHeight="1">
      <c r="A65" s="3"/>
      <c r="B65" s="3"/>
      <c r="C65" s="3" t="s">
        <v>100</v>
      </c>
      <c r="D65" s="3"/>
      <c r="E65" s="29"/>
      <c r="F65" s="188">
        <v>852100</v>
      </c>
      <c r="G65" s="188">
        <v>925300</v>
      </c>
      <c r="H65" s="188">
        <v>1060800</v>
      </c>
      <c r="I65" s="188">
        <v>1216000</v>
      </c>
      <c r="J65" s="188">
        <v>1317000</v>
      </c>
      <c r="K65" s="188">
        <v>1458500</v>
      </c>
      <c r="L65" s="188">
        <v>1656900</v>
      </c>
      <c r="M65" s="188">
        <v>1895000</v>
      </c>
      <c r="N65" s="188">
        <v>2210200</v>
      </c>
      <c r="O65" s="188">
        <v>2437600</v>
      </c>
      <c r="P65" s="40"/>
      <c r="Q65" s="16"/>
    </row>
    <row r="66" spans="1:17" s="6" customFormat="1" ht="16.5" customHeight="1">
      <c r="A66" s="216"/>
      <c r="B66" s="216"/>
      <c r="C66" s="216" t="s">
        <v>160</v>
      </c>
      <c r="D66" s="216"/>
      <c r="E66" s="212"/>
      <c r="F66" s="224">
        <v>394000</v>
      </c>
      <c r="G66" s="224">
        <v>386400</v>
      </c>
      <c r="H66" s="224">
        <v>399200</v>
      </c>
      <c r="I66" s="224">
        <v>432200</v>
      </c>
      <c r="J66" s="224">
        <v>475300</v>
      </c>
      <c r="K66" s="224">
        <v>499500</v>
      </c>
      <c r="L66" s="224">
        <v>598300</v>
      </c>
      <c r="M66" s="224">
        <v>587600</v>
      </c>
      <c r="N66" s="224">
        <v>662400</v>
      </c>
      <c r="O66" s="224">
        <v>654000</v>
      </c>
      <c r="P66" s="40"/>
      <c r="Q66" s="16"/>
    </row>
    <row r="67" spans="1:17" s="6" customFormat="1" ht="15" customHeight="1">
      <c r="A67" s="3"/>
      <c r="B67" s="29"/>
      <c r="C67" s="29"/>
      <c r="D67" s="29"/>
      <c r="E67" s="29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40"/>
      <c r="Q67" s="16"/>
    </row>
    <row r="68" spans="1:17" s="6" customFormat="1" ht="16.5" customHeight="1">
      <c r="A68" s="3"/>
      <c r="B68" s="3" t="s">
        <v>199</v>
      </c>
      <c r="C68" s="29"/>
      <c r="D68" s="29"/>
      <c r="E68" s="29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40"/>
      <c r="Q68" s="16"/>
    </row>
    <row r="69" spans="1:17" s="6" customFormat="1" ht="15.75">
      <c r="A69" s="3"/>
      <c r="B69" s="3" t="s">
        <v>38</v>
      </c>
      <c r="C69" s="29"/>
      <c r="D69" s="29"/>
      <c r="E69" s="29"/>
      <c r="F69" s="193">
        <v>-60500</v>
      </c>
      <c r="G69" s="193">
        <v>-40300</v>
      </c>
      <c r="H69" s="193">
        <v>-72700</v>
      </c>
      <c r="I69" s="193">
        <v>-48000</v>
      </c>
      <c r="J69" s="193">
        <v>-21000</v>
      </c>
      <c r="K69" s="193">
        <v>-10200</v>
      </c>
      <c r="L69" s="193">
        <v>8400</v>
      </c>
      <c r="M69" s="193">
        <v>3300</v>
      </c>
      <c r="N69" s="193">
        <v>-11700</v>
      </c>
      <c r="O69" s="193">
        <v>-275300</v>
      </c>
      <c r="P69" s="40"/>
      <c r="Q69" s="16"/>
    </row>
    <row r="70" spans="1:17" s="6" customFormat="1" ht="5.25" customHeight="1">
      <c r="A70" s="3"/>
      <c r="B70" s="3"/>
      <c r="C70" s="29"/>
      <c r="D70" s="29"/>
      <c r="E70" s="29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40"/>
      <c r="Q70" s="16"/>
    </row>
    <row r="71" spans="1:17" s="6" customFormat="1" ht="16.5" customHeight="1">
      <c r="A71" s="3"/>
      <c r="B71" s="3" t="s">
        <v>200</v>
      </c>
      <c r="C71" s="3"/>
      <c r="D71" s="3"/>
      <c r="E71" s="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40"/>
      <c r="Q71" s="16"/>
    </row>
    <row r="72" spans="1:17" s="6" customFormat="1" ht="15.75">
      <c r="A72" s="216"/>
      <c r="B72" s="216" t="s">
        <v>38</v>
      </c>
      <c r="C72" s="216"/>
      <c r="D72" s="216"/>
      <c r="E72" s="216"/>
      <c r="F72" s="224">
        <v>-100</v>
      </c>
      <c r="G72" s="224">
        <v>-1900</v>
      </c>
      <c r="H72" s="224">
        <v>-2900</v>
      </c>
      <c r="I72" s="224">
        <v>5500</v>
      </c>
      <c r="J72" s="224">
        <v>1800</v>
      </c>
      <c r="K72" s="224">
        <v>100</v>
      </c>
      <c r="L72" s="224">
        <v>1600</v>
      </c>
      <c r="M72" s="224">
        <v>1500</v>
      </c>
      <c r="N72" s="224">
        <v>3700</v>
      </c>
      <c r="O72" s="224">
        <v>800</v>
      </c>
      <c r="P72" s="40"/>
      <c r="Q72" s="16"/>
    </row>
    <row r="73" spans="1:17" s="6" customFormat="1" ht="5.25" customHeight="1">
      <c r="A73" s="3"/>
      <c r="B73" s="3"/>
      <c r="C73" s="3"/>
      <c r="D73" s="3"/>
      <c r="E73" s="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40"/>
      <c r="Q73" s="16"/>
    </row>
    <row r="74" spans="1:17" s="18" customFormat="1" ht="16.5" customHeight="1">
      <c r="A74" s="3"/>
      <c r="B74" s="3" t="s">
        <v>201</v>
      </c>
      <c r="C74" s="3"/>
      <c r="D74" s="3"/>
      <c r="E74" s="29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40"/>
      <c r="Q74" s="16"/>
    </row>
    <row r="75" spans="1:17" s="18" customFormat="1" ht="15.75">
      <c r="A75" s="3"/>
      <c r="B75" s="3" t="s">
        <v>38</v>
      </c>
      <c r="C75" s="3"/>
      <c r="D75" s="3"/>
      <c r="E75" s="29"/>
      <c r="F75" s="193">
        <v>-60600</v>
      </c>
      <c r="G75" s="193">
        <v>-42200</v>
      </c>
      <c r="H75" s="193">
        <v>-75600</v>
      </c>
      <c r="I75" s="193">
        <v>-42500</v>
      </c>
      <c r="J75" s="193">
        <v>-19200</v>
      </c>
      <c r="K75" s="193">
        <v>-10100</v>
      </c>
      <c r="L75" s="193">
        <v>9900</v>
      </c>
      <c r="M75" s="193">
        <v>4800</v>
      </c>
      <c r="N75" s="193">
        <v>-7900</v>
      </c>
      <c r="O75" s="193">
        <v>-274500</v>
      </c>
      <c r="P75" s="40"/>
      <c r="Q75" s="16"/>
    </row>
    <row r="76" spans="1:17" s="6" customFormat="1" ht="24" customHeight="1">
      <c r="A76" s="3"/>
      <c r="B76" s="29"/>
      <c r="C76" s="29"/>
      <c r="D76" s="29"/>
      <c r="E76" s="29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40"/>
      <c r="Q76" s="16"/>
    </row>
    <row r="77" spans="1:17" s="6" customFormat="1" ht="16.5" customHeight="1">
      <c r="A77" s="3"/>
      <c r="B77" s="3" t="s">
        <v>202</v>
      </c>
      <c r="C77" s="29"/>
      <c r="D77" s="29"/>
      <c r="E77" s="29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40"/>
      <c r="Q77" s="16"/>
    </row>
    <row r="78" spans="1:17" s="6" customFormat="1" ht="16.5" customHeight="1">
      <c r="A78" s="216"/>
      <c r="B78" s="216" t="s">
        <v>38</v>
      </c>
      <c r="C78" s="212"/>
      <c r="D78" s="212"/>
      <c r="E78" s="212"/>
      <c r="F78" s="224">
        <v>-185900</v>
      </c>
      <c r="G78" s="224">
        <v>-223800</v>
      </c>
      <c r="H78" s="224">
        <v>-196100</v>
      </c>
      <c r="I78" s="224">
        <v>-176200</v>
      </c>
      <c r="J78" s="224">
        <v>138800</v>
      </c>
      <c r="K78" s="224">
        <v>136700</v>
      </c>
      <c r="L78" s="224">
        <v>87500</v>
      </c>
      <c r="M78" s="224">
        <v>95600</v>
      </c>
      <c r="N78" s="224">
        <v>216700</v>
      </c>
      <c r="O78" s="224">
        <v>383100</v>
      </c>
      <c r="P78" s="40"/>
      <c r="Q78" s="16"/>
    </row>
    <row r="79" spans="1:17" s="6" customFormat="1" ht="6" customHeight="1">
      <c r="A79" s="3"/>
      <c r="B79" s="3"/>
      <c r="C79" s="29"/>
      <c r="D79" s="29"/>
      <c r="E79" s="29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40"/>
      <c r="Q79" s="16"/>
    </row>
    <row r="80" spans="1:17" s="6" customFormat="1" ht="16.5" customHeight="1">
      <c r="A80" s="3"/>
      <c r="B80" s="3"/>
      <c r="C80" s="3" t="s">
        <v>203</v>
      </c>
      <c r="D80" s="3"/>
      <c r="E80" s="29"/>
      <c r="F80" s="193">
        <v>-107900</v>
      </c>
      <c r="G80" s="193">
        <v>-117900</v>
      </c>
      <c r="H80" s="193">
        <v>-134400</v>
      </c>
      <c r="I80" s="193">
        <v>-93600</v>
      </c>
      <c r="J80" s="193">
        <v>46100</v>
      </c>
      <c r="K80" s="193">
        <v>24800</v>
      </c>
      <c r="L80" s="193">
        <v>-34500</v>
      </c>
      <c r="M80" s="193">
        <v>-12400</v>
      </c>
      <c r="N80" s="193">
        <v>52900</v>
      </c>
      <c r="O80" s="193">
        <v>367900</v>
      </c>
      <c r="P80" s="40"/>
      <c r="Q80" s="16"/>
    </row>
    <row r="81" spans="1:17" s="6" customFormat="1" ht="19.5" customHeight="1">
      <c r="A81" s="216"/>
      <c r="B81" s="216"/>
      <c r="C81" s="216" t="s">
        <v>204</v>
      </c>
      <c r="D81" s="216"/>
      <c r="E81" s="212"/>
      <c r="F81" s="221">
        <v>23000</v>
      </c>
      <c r="G81" s="221">
        <v>9700</v>
      </c>
      <c r="H81" s="221">
        <v>12300</v>
      </c>
      <c r="I81" s="222" t="s">
        <v>65</v>
      </c>
      <c r="J81" s="222" t="s">
        <v>65</v>
      </c>
      <c r="K81" s="222" t="s">
        <v>65</v>
      </c>
      <c r="L81" s="222" t="s">
        <v>65</v>
      </c>
      <c r="M81" s="222" t="s">
        <v>65</v>
      </c>
      <c r="N81" s="222" t="s">
        <v>65</v>
      </c>
      <c r="O81" s="222" t="s">
        <v>65</v>
      </c>
      <c r="P81" s="40"/>
      <c r="Q81" s="16"/>
    </row>
    <row r="82" spans="1:17" s="6" customFormat="1" ht="16.5" customHeight="1">
      <c r="A82" s="3"/>
      <c r="B82" s="3"/>
      <c r="C82" s="3" t="s">
        <v>205</v>
      </c>
      <c r="D82" s="3"/>
      <c r="E82" s="29"/>
      <c r="F82" s="193">
        <v>-101000</v>
      </c>
      <c r="G82" s="193">
        <v>-115600</v>
      </c>
      <c r="H82" s="193">
        <v>-74000</v>
      </c>
      <c r="I82" s="193">
        <v>-82600</v>
      </c>
      <c r="J82" s="181">
        <v>92700</v>
      </c>
      <c r="K82" s="181">
        <v>111900</v>
      </c>
      <c r="L82" s="181">
        <v>122000</v>
      </c>
      <c r="M82" s="181">
        <v>108000</v>
      </c>
      <c r="N82" s="181">
        <v>163800</v>
      </c>
      <c r="O82" s="181">
        <v>15200</v>
      </c>
      <c r="P82" s="40"/>
      <c r="Q82" s="16"/>
    </row>
    <row r="83" spans="1:17" s="6" customFormat="1" ht="15" customHeight="1">
      <c r="A83" s="3"/>
      <c r="B83" s="29"/>
      <c r="C83" s="29"/>
      <c r="D83" s="29"/>
      <c r="E83" s="29"/>
      <c r="F83" s="39" t="s">
        <v>26</v>
      </c>
      <c r="G83" s="39"/>
      <c r="H83" s="39"/>
      <c r="I83" s="39"/>
      <c r="J83" s="39"/>
      <c r="K83" s="39"/>
      <c r="L83" s="39"/>
      <c r="M83" s="39"/>
      <c r="N83" s="39"/>
      <c r="O83" s="39"/>
      <c r="P83" s="40"/>
      <c r="Q83" s="16"/>
    </row>
    <row r="84" ht="24" customHeight="1">
      <c r="A84" s="44" t="s">
        <v>34</v>
      </c>
    </row>
    <row r="85" ht="10.5" customHeight="1">
      <c r="A85" s="44"/>
    </row>
    <row r="86" spans="1:15" ht="18.75">
      <c r="A86" s="440"/>
      <c r="B86" s="440"/>
      <c r="C86" s="440"/>
      <c r="D86" s="440"/>
      <c r="E86" s="440"/>
      <c r="F86" s="440"/>
      <c r="G86" s="440"/>
      <c r="H86" s="440"/>
      <c r="I86" s="440"/>
      <c r="J86" s="440"/>
      <c r="K86" s="440"/>
      <c r="L86" s="440"/>
      <c r="M86" s="440"/>
      <c r="N86" s="440"/>
      <c r="O86" s="440"/>
    </row>
    <row r="87" spans="1:14" ht="15.75">
      <c r="A87" s="2"/>
      <c r="B87" s="2"/>
      <c r="C87" s="2"/>
      <c r="D87" s="2"/>
      <c r="E87" s="2"/>
      <c r="F87" s="81"/>
      <c r="G87" s="81"/>
      <c r="H87" s="81"/>
      <c r="I87" s="81"/>
      <c r="J87" s="81"/>
      <c r="K87" s="81"/>
      <c r="L87" s="81"/>
      <c r="M87" s="81"/>
      <c r="N87" s="81"/>
    </row>
    <row r="88" spans="1:14" ht="15.75">
      <c r="A88" s="2"/>
      <c r="B88" s="2"/>
      <c r="C88" s="2"/>
      <c r="D88" s="2"/>
      <c r="E88" s="2"/>
      <c r="F88" s="81"/>
      <c r="G88" s="81"/>
      <c r="H88" s="81"/>
      <c r="I88" s="81"/>
      <c r="J88" s="81"/>
      <c r="K88" s="81"/>
      <c r="L88" s="81"/>
      <c r="M88" s="81"/>
      <c r="N88" s="81"/>
    </row>
    <row r="89" spans="1:14" ht="15.75">
      <c r="A89" s="2"/>
      <c r="B89" s="2"/>
      <c r="C89" s="2"/>
      <c r="D89" s="2"/>
      <c r="E89" s="2"/>
      <c r="F89" s="81"/>
      <c r="G89" s="81"/>
      <c r="H89" s="81"/>
      <c r="I89" s="81"/>
      <c r="J89" s="81"/>
      <c r="K89" s="81"/>
      <c r="L89" s="81"/>
      <c r="M89" s="81"/>
      <c r="N89" s="81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</sheetData>
  <sheetProtection/>
  <mergeCells count="2">
    <mergeCell ref="A4:E4"/>
    <mergeCell ref="A86:O86"/>
  </mergeCells>
  <printOptions horizontalCentered="1"/>
  <pageMargins left="0.5905511811023623" right="0.5905511811023623" top="0.5905511811023623" bottom="0.5905511811023623" header="0" footer="0.5905511811023623"/>
  <pageSetup horizontalDpi="600" verticalDpi="600" orientation="portrait" scale="40" r:id="rId2"/>
  <headerFooter alignWithMargins="0">
    <oddHeader>&amp;C
&amp;G</oddHeader>
    <oddFooter>&amp;R&amp;"Gill Sans,Normal"&amp;24 17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CUAUTITLAN IZCALI</dc:creator>
  <cp:keywords/>
  <dc:description/>
  <cp:lastModifiedBy>RUBEN</cp:lastModifiedBy>
  <cp:lastPrinted>2010-10-22T21:19:53Z</cp:lastPrinted>
  <dcterms:created xsi:type="dcterms:W3CDTF">1999-05-14T22:35:26Z</dcterms:created>
  <dcterms:modified xsi:type="dcterms:W3CDTF">2010-10-30T01:44:10Z</dcterms:modified>
  <cp:category/>
  <cp:version/>
  <cp:contentType/>
  <cp:contentStatus/>
</cp:coreProperties>
</file>