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9720" windowHeight="5010" firstSheet="7" activeTab="14"/>
  </bookViews>
  <sheets>
    <sheet name="C1 (Pág. 1)" sheetId="1" r:id="rId1"/>
    <sheet name="C1 (Pág. 2)" sheetId="2" r:id="rId2"/>
    <sheet name="C1 (Pág. 3)" sheetId="3" r:id="rId3"/>
    <sheet name="C2 (Pág. 4)" sheetId="4" r:id="rId4"/>
    <sheet name="C2 (Pág. 5)" sheetId="5" r:id="rId5"/>
    <sheet name="C2 (Pág . 6)" sheetId="6" r:id="rId6"/>
    <sheet name="C3 (Pág. 7)" sheetId="7" r:id="rId7"/>
    <sheet name="C3 (Pág. 8)" sheetId="8" r:id="rId8"/>
    <sheet name="C4 (Pág. 9)" sheetId="9" r:id="rId9"/>
    <sheet name="C4 (Pág. 10)" sheetId="10" r:id="rId10"/>
    <sheet name="C4 (Pág. 11)" sheetId="11" r:id="rId11"/>
    <sheet name="C4 (Pág. 12)" sheetId="12" r:id="rId12"/>
    <sheet name="C5 (Pág. 13)" sheetId="13" r:id="rId13"/>
    <sheet name="C5 (Pág. 14)" sheetId="14" r:id="rId14"/>
    <sheet name="C6 (Pág. 15)" sheetId="15" r:id="rId15"/>
  </sheets>
  <externalReferences>
    <externalReference r:id="rId18"/>
  </externalReferences>
  <definedNames>
    <definedName name="_Fill" hidden="1">#REF!</definedName>
    <definedName name="A_impresión_IM">#REF!</definedName>
    <definedName name="_xlnm.Print_Area" localSheetId="0">'C1 (Pág. 1)'!$A$1:$O$95</definedName>
    <definedName name="_xlnm.Print_Area" localSheetId="1">'C1 (Pág. 2)'!$A$1:$O$89</definedName>
    <definedName name="_xlnm.Print_Area" localSheetId="2">'C1 (Pág. 3)'!$A$1:$O$84</definedName>
    <definedName name="_xlnm.Print_Area" localSheetId="5">'C2 (Pág . 6)'!$A$1:$P$89</definedName>
    <definedName name="_xlnm.Print_Area" localSheetId="3">'C2 (Pág. 4)'!$A$1:$O$87</definedName>
    <definedName name="_xlnm.Print_Area" localSheetId="4">'C2 (Pág. 5)'!$A$1:$O$87</definedName>
    <definedName name="_xlnm.Print_Area" localSheetId="6">'C3 (Pág. 7)'!$A$1:$M$85</definedName>
    <definedName name="_xlnm.Print_Area" localSheetId="7">'C3 (Pág. 8)'!$A$1:$M$74</definedName>
    <definedName name="_xlnm.Print_Area" localSheetId="9">'C4 (Pág. 10)'!$A$1:$L$103</definedName>
    <definedName name="_xlnm.Print_Area" localSheetId="10">'C4 (Pág. 11)'!$A$1:$L$93</definedName>
    <definedName name="_xlnm.Print_Area" localSheetId="11">'C4 (Pág. 12)'!$A$1:$L$86</definedName>
    <definedName name="_xlnm.Print_Area" localSheetId="8">'C4 (Pág. 9)'!$A$1:$L$86</definedName>
    <definedName name="_xlnm.Print_Area" localSheetId="12">'C5 (Pág. 13)'!$A$1:$M$84</definedName>
    <definedName name="_xlnm.Print_Area" localSheetId="13">'C5 (Pág. 14)'!$A$1:$M$83</definedName>
    <definedName name="_xlnm.Print_Area" localSheetId="14">'C6 (Pág. 15)'!$A$1:$N$88</definedName>
    <definedName name="DIFERENCIAS">#N/A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<sst xmlns="http://schemas.openxmlformats.org/spreadsheetml/2006/main" count="948" uniqueCount="525">
  <si>
    <t>28 DÍAS</t>
  </si>
  <si>
    <t>91 DÍAS</t>
  </si>
  <si>
    <t>182 DÍAS</t>
  </si>
  <si>
    <t>CUENTAS DEL TESORO (3 MESES)</t>
  </si>
  <si>
    <t>HUEVO BLANCO</t>
  </si>
  <si>
    <t>HUEVO ROJO</t>
  </si>
  <si>
    <t>SALDO DE LA DEUDA PÚBLICA PER CÁPITA</t>
  </si>
  <si>
    <t>LONGITUD DE CARRETERAS</t>
  </si>
  <si>
    <t>Comprende médicos generales, especialistas, pasantes, odontólogos y personal médico en otras labores de la SSA, IMSS, ISSSTE, PEMEX, SDN, SM y el INI.</t>
  </si>
  <si>
    <t xml:space="preserve">f/ </t>
  </si>
  <si>
    <t>ÍNDICE DE PRECIOS AL CONSUMIDOR (VARIACIÓN ANUAL)</t>
  </si>
  <si>
    <t>Comprende el balance económico  (Gobierno Federal, Organismos  y Empresas Públicas) y la Intermediación Financiera de la Banca de Desarrollo y de los Fideicomisos Oficiales de Fomento.</t>
  </si>
  <si>
    <t xml:space="preserve">El total de egresos estatal 2006, considera un sobre ejercicio del poder legislativo y judicial de 84 512.6 miles de pesos. </t>
  </si>
  <si>
    <t>Las cifras estatales son obtenidas con base en la información contenida en la Cuenta Pública del Gobierno y Organismos Auxiliares del Estado de México 2000-2006.</t>
  </si>
  <si>
    <t>Se refiere a ramos autónomos (IFE y CNDH) y aportaciones federales.</t>
  </si>
  <si>
    <t xml:space="preserve">INFORMACIÓN SOCIAL ESTATAL Y NACIONAL </t>
  </si>
  <si>
    <t>INFORMACIÓN SOCIAL ESTATAL Y NACIONAL</t>
  </si>
  <si>
    <t>De 2000 a 2006</t>
  </si>
  <si>
    <t>PRODUCCIÓN</t>
  </si>
  <si>
    <t>SALARIOS</t>
  </si>
  <si>
    <t>FINANZAS PÚBLICAS</t>
  </si>
  <si>
    <t>SECTOR EXTERNO</t>
  </si>
  <si>
    <t>VOLUMEN DE LA EXPLOTACIÓN FORESTAL MADERABLE</t>
  </si>
  <si>
    <t>VALOR DE LA EXPLOTACIÓN FORESTAL MADERABLE</t>
  </si>
  <si>
    <t>(Megawatts por hora)</t>
  </si>
  <si>
    <t>INFLACIÓN</t>
  </si>
  <si>
    <t>VARIACIÓN ANUAL EN POR CIENTO</t>
  </si>
  <si>
    <t>INVERSIÓN PÚBLICA FEDERAL EJERCIDA b/</t>
  </si>
  <si>
    <t>GASTO DE INVERSIÓN SECTORIAL c/</t>
  </si>
  <si>
    <t>EGRESOS CONSOLIDADOS d/</t>
  </si>
  <si>
    <t>OTROS f/</t>
  </si>
  <si>
    <t>TENENCIA SOCIAL DE LA TIERRA</t>
  </si>
  <si>
    <t>El volumen y valor de la producción pecuaria corresponde a carne en canal de las principales especies ganaderas.</t>
  </si>
  <si>
    <t>PRODUCTO INTERNO BRUTO (PIB)</t>
  </si>
  <si>
    <t>VALOR AGREGADO BRUTO (VAB)</t>
  </si>
  <si>
    <t>INVERSIÓN PÚBLICA FEDERAL EJERCIDA</t>
  </si>
  <si>
    <t>(Pesos por habitante)</t>
  </si>
  <si>
    <t>(Tonelada por hectárea)</t>
  </si>
  <si>
    <t>(Litro por niño)</t>
  </si>
  <si>
    <t xml:space="preserve">INDICADORES ESTATALES Y NACIONALES   </t>
  </si>
  <si>
    <t>SUPERFICIE COSECHADA DE MAÍZ GRANO</t>
  </si>
  <si>
    <t xml:space="preserve">VOLUMEN DE LA PRODUCCIÓN DE MAÍZ GRANO </t>
  </si>
  <si>
    <t>VALOR DE LA PRODUCCIÓN DE MAÍZ GRANO</t>
  </si>
  <si>
    <t>VALOR DE LA PRODUCCIÓN DE MAÍZ  GRANO</t>
  </si>
  <si>
    <t xml:space="preserve">TIENDAS DE ABASTO SOCIAL </t>
  </si>
  <si>
    <t>PROGRAMA DE ABASTO SOCIAL DE LECHE</t>
  </si>
  <si>
    <t>LECHERÍAS</t>
  </si>
  <si>
    <t>NIÑOS BENEFICIADOS</t>
  </si>
  <si>
    <t xml:space="preserve">DISTRIBUCIÓN DIARIA </t>
  </si>
  <si>
    <t>PRECIO DE LA PRODUCCIÓN DE MAÍZ GRANO</t>
  </si>
  <si>
    <t>RENDIMIENTO DE LA PRODUCCIÓN DE MAÍZ GRANO</t>
  </si>
  <si>
    <t>SALUD Y EDUCACIÓN</t>
  </si>
  <si>
    <t>CUADRO 6</t>
  </si>
  <si>
    <t>PAN BLANCO (80 g)</t>
  </si>
  <si>
    <t>VALOR AGREGADO BRUTO a/</t>
  </si>
  <si>
    <t>INGRESOS MUNICIPALES h/</t>
  </si>
  <si>
    <r>
      <t xml:space="preserve">ÍNDICE DE PRECIOS AL CONSUMIDOR DE LA CD. DE TOLUCA </t>
    </r>
    <r>
      <rPr>
        <sz val="10"/>
        <rFont val="Gill Sans"/>
        <family val="2"/>
      </rPr>
      <t>(Base 2Q jun. 2002=100)</t>
    </r>
  </si>
  <si>
    <r>
      <t xml:space="preserve">PRECIOS DE MERCADO (Base 2Q jun. 2002=100) </t>
    </r>
    <r>
      <rPr>
        <b/>
        <vertAlign val="superscript"/>
        <sz val="12"/>
        <rFont val="Gill Sans"/>
        <family val="2"/>
      </rPr>
      <t xml:space="preserve"> </t>
    </r>
  </si>
  <si>
    <r>
      <t xml:space="preserve">COMBUSTIBLES (Base 1993=100) </t>
    </r>
    <r>
      <rPr>
        <b/>
        <vertAlign val="superscript"/>
        <sz val="12"/>
        <rFont val="Gill Sans"/>
        <family val="2"/>
      </rPr>
      <t xml:space="preserve"> </t>
    </r>
  </si>
  <si>
    <r>
      <t>(km</t>
    </r>
    <r>
      <rPr>
        <vertAlign val="superscript"/>
        <sz val="11"/>
        <rFont val="Gill Sans"/>
        <family val="2"/>
      </rPr>
      <t>2</t>
    </r>
    <r>
      <rPr>
        <sz val="11"/>
        <rFont val="Gill Sans"/>
        <family val="2"/>
      </rPr>
      <t>)</t>
    </r>
  </si>
  <si>
    <r>
      <t>(hab/km</t>
    </r>
    <r>
      <rPr>
        <vertAlign val="superscript"/>
        <sz val="11"/>
        <rFont val="Gill Sans"/>
        <family val="2"/>
      </rPr>
      <t>2</t>
    </r>
    <r>
      <rPr>
        <sz val="11"/>
        <rFont val="Gill Sans"/>
        <family val="2"/>
      </rPr>
      <t>)</t>
    </r>
  </si>
  <si>
    <t>ESTACIONES DE RADIO p/</t>
  </si>
  <si>
    <t>ESTACIONES DE TELEVISIÓN p/</t>
  </si>
  <si>
    <t>MOVIMIENTO DE CORRESPONDENCIA o/</t>
  </si>
  <si>
    <t>CRÉDITO DE AVÍO</t>
  </si>
  <si>
    <t>CRÉDITO REFACCIONARIO</t>
  </si>
  <si>
    <t>PECUARIO i/</t>
  </si>
  <si>
    <t>EXISTENCIAS GANADERAS DE BOVINO j/</t>
  </si>
  <si>
    <t>PESCA k/</t>
  </si>
  <si>
    <t>TURISMO l/</t>
  </si>
  <si>
    <t>AEROPUERTOS m/</t>
  </si>
  <si>
    <t xml:space="preserve">OFICINAS POSTALES  n/   </t>
  </si>
  <si>
    <t xml:space="preserve">La información nacional de pesca corresponde a cifras estimadas por la Dirección General de Organización y Fomento de la Comisión Nacional de Acuacultura y Pesca. </t>
  </si>
  <si>
    <t>ELECTRICIDAD (Base 1993=100)</t>
  </si>
  <si>
    <t>INFORMACIÓN ECONÓMICA ESTATAL Y NACIONAL A PRECIOS CORRIENTES</t>
  </si>
  <si>
    <t>INFORMACIÓN ECONÓMICA ESTATAL A PRECIOS CONSTANTES</t>
  </si>
  <si>
    <t>INFORMACIÓN ECONÓMICA NACIONAL A PRECIOS CONSTANTES</t>
  </si>
  <si>
    <t>FUENTE: Cuadros 1, 2, 3, 4 Y 5.</t>
  </si>
  <si>
    <t>CAPACITACIÓN Y ADIESTRAMIENTO PARA EL TRABAJO</t>
  </si>
  <si>
    <t>(Años de vida)</t>
  </si>
  <si>
    <t xml:space="preserve">SALUD c/ </t>
  </si>
  <si>
    <t>PERSONAL MÉDICO  d/</t>
  </si>
  <si>
    <t>CONSULTORIOS MÉDICOS  e/</t>
  </si>
  <si>
    <t>DESAYUNOS ESCOLARES</t>
  </si>
  <si>
    <t>UNIDADES BÁSICAS DE REHABILITACIÓN</t>
  </si>
  <si>
    <t>EDUCACIÓN  (Fin de cursos) h/</t>
  </si>
  <si>
    <t>DOCENTES</t>
  </si>
  <si>
    <t>CASAS DE CULTURA</t>
  </si>
  <si>
    <t>NS</t>
  </si>
  <si>
    <t>OTROS i/</t>
  </si>
  <si>
    <t>POBLACIÓN ECONÓMICAMENTE ACTIVA k/</t>
  </si>
  <si>
    <t>EMPLAZAMIENTOS A HUELGAS REGISTRADAS l/</t>
  </si>
  <si>
    <t>La información nacional corresponde al año 2005.</t>
  </si>
  <si>
    <t>La información nacional comprende a las instituciones del sector público, excepto de la Secretaría de la Defensa Nacional.</t>
  </si>
  <si>
    <t>La cifra estatal incluye la operación de desayunadores en centros escolares y cocinas populares.</t>
  </si>
  <si>
    <t>La información reportada a nivel nacional corresponde al Programa de Atención a niños, niñas y adolescentes en situación de vulnerabilidad.</t>
  </si>
  <si>
    <t>Incluye secuestro, violación, abigeato y despojo, entre otros.</t>
  </si>
  <si>
    <t>A nivel estatal, se incluyen órdenes de aprehensión cumplidas por delitos graves.</t>
  </si>
  <si>
    <t>SERVICIO DE EMPLEO (NACIONAL Y ESTATAL)</t>
  </si>
  <si>
    <t>Comprende capacitación para el trabajo, educación inicial, especial y otros servicios educativos.</t>
  </si>
  <si>
    <t>HECHOS VITALES</t>
  </si>
  <si>
    <t>(VARIABLES MONETARIAS A PRECIOS CORRIENTES)</t>
  </si>
  <si>
    <t>Incluye la modalidad no escolarizada.</t>
  </si>
  <si>
    <t>A nivel nacional se refieren a los pliegos petitorios con emplazamientos a huelga recibidos por la Junta Federal de Conciliación y Arbitraje, para su tramitación con motivo de revisión salarial y contractual, firma de contrato, violaciones al contrato y ajuste salarial</t>
  </si>
  <si>
    <t>PERSONAL MÉDICO a/</t>
  </si>
  <si>
    <t>ALUMNOS b/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</si>
  <si>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|</t>
  </si>
  <si>
    <t>DÓLAR BANCARIO</t>
  </si>
  <si>
    <t>DÓLAR INTERBANCARIO</t>
  </si>
  <si>
    <t>DÓLAR CANADIENSE</t>
  </si>
  <si>
    <t>LIBRA ESTERLINA (VENTA)</t>
  </si>
  <si>
    <t>GENERAL</t>
  </si>
  <si>
    <t>PROMEDIO PONDERADO</t>
  </si>
  <si>
    <t>ÁREA GEOGRÁFICA A</t>
  </si>
  <si>
    <t>ÁREA GEOGRÁFICA B</t>
  </si>
  <si>
    <t>ÁREA GEOGRÁFICA C</t>
  </si>
  <si>
    <t xml:space="preserve">DEUDA INTERNA NETA    </t>
  </si>
  <si>
    <t>DEUDA EXTERNA NETA</t>
  </si>
  <si>
    <t>SALDO DE LA CUENTA CORRIENTE</t>
  </si>
  <si>
    <t>SALDO DE LA CUENTA DE CAPITAL</t>
  </si>
  <si>
    <t>PETROLERAS</t>
  </si>
  <si>
    <t>NO PETROLERAS</t>
  </si>
  <si>
    <t>BIENES DE CONSUMO</t>
  </si>
  <si>
    <t>BIENES INTERMEDIOS</t>
  </si>
  <si>
    <t>BIENES DE CAPITAL</t>
  </si>
  <si>
    <t>GOBIERNO FEDERAL</t>
  </si>
  <si>
    <t>ORGANISMOS Y EMPRESAS</t>
  </si>
  <si>
    <t>GASTO PROGRAMABLE</t>
  </si>
  <si>
    <t>GASTO NO PROGRAMABLE</t>
  </si>
  <si>
    <t>FINANCIERO</t>
  </si>
  <si>
    <t>PROGRAMAS CONTINGENTES</t>
  </si>
  <si>
    <t>COMPRA</t>
  </si>
  <si>
    <t>VENTA</t>
  </si>
  <si>
    <t>EURO (VENTA)</t>
  </si>
  <si>
    <t>YEN JAPONÉS (VENTA)</t>
  </si>
  <si>
    <t>COTIZACIONES INTERNACIONALES</t>
  </si>
  <si>
    <t>CAFÉ (MÉXICO FOB LAREDO)</t>
  </si>
  <si>
    <t>AZÚCAR (MUNDIAL)</t>
  </si>
  <si>
    <t>PETRÓLEO</t>
  </si>
  <si>
    <t>INTERNACIONALES</t>
  </si>
  <si>
    <t>PREFERENCIAL NUEVA YORK</t>
  </si>
  <si>
    <t>NACIONALES</t>
  </si>
  <si>
    <t>PAGARÉS</t>
  </si>
  <si>
    <t>CETES (28 DÍAS)</t>
  </si>
  <si>
    <t>COSTO PORCENTUAL PROMEDIO (CPP)</t>
  </si>
  <si>
    <t>TASA INTERÉS INTERBANCARIA DE EQUILIBRIO (28 DÍAS)</t>
  </si>
  <si>
    <t>MERCADO DE DINERO DE NUEVA YORK</t>
  </si>
  <si>
    <t>INDICADORES BURSÁTILES MUNDIALES</t>
  </si>
  <si>
    <t>BOLSA MEXICANA DE VALORES</t>
  </si>
  <si>
    <t>AGREGADOS MONETARIOS</t>
  </si>
  <si>
    <t>ONZA TROY MÉXICO</t>
  </si>
  <si>
    <t>ONZA TROY LONDRES</t>
  </si>
  <si>
    <t xml:space="preserve">ONZA NUEVA YORK </t>
  </si>
  <si>
    <t>CENTENARIO (PIEZA)</t>
  </si>
  <si>
    <t>ONZA SPOT LONDRES</t>
  </si>
  <si>
    <t>ONZA TROY NUEVA YORK</t>
  </si>
  <si>
    <t>CEMENTO GRIS</t>
  </si>
  <si>
    <t>MAYA</t>
  </si>
  <si>
    <t>ISTMO</t>
  </si>
  <si>
    <t xml:space="preserve">OLMECA       </t>
  </si>
  <si>
    <t>MEZCLA MEXICANA</t>
  </si>
  <si>
    <t>(PRIME RATE)</t>
  </si>
  <si>
    <t>LIBOR LONDRES (6 MESES)</t>
  </si>
  <si>
    <t xml:space="preserve">60   DÍAS  </t>
  </si>
  <si>
    <t xml:space="preserve">90   DÍAS  </t>
  </si>
  <si>
    <t xml:space="preserve">180  DÍAS </t>
  </si>
  <si>
    <t>CERTIFICADOS DE DEPÓSITO (30 DÍAS)</t>
  </si>
  <si>
    <t>ACEPTACIONES BANCARIAS (30 DÍAS)</t>
  </si>
  <si>
    <t>NUEVA YORK (DOW JONES)</t>
  </si>
  <si>
    <t>TOKIO (NIKKEI)</t>
  </si>
  <si>
    <t>EMPRESAS COTIZADAS</t>
  </si>
  <si>
    <t>ACCIONES OPERADAS</t>
  </si>
  <si>
    <t>MAÍZ</t>
  </si>
  <si>
    <t xml:space="preserve">TRIGO </t>
  </si>
  <si>
    <t>FRIJOL</t>
  </si>
  <si>
    <t>SORGO</t>
  </si>
  <si>
    <t>ARROZ</t>
  </si>
  <si>
    <t xml:space="preserve">SOYA </t>
  </si>
  <si>
    <t>PRECIOS NACIONALES AL PÚBLICO</t>
  </si>
  <si>
    <t>AZÚCAR REFINADA</t>
  </si>
  <si>
    <t xml:space="preserve">GASOLINA   </t>
  </si>
  <si>
    <t>DIESEL</t>
  </si>
  <si>
    <t>MAGNA</t>
  </si>
  <si>
    <t>PREMIUM</t>
  </si>
  <si>
    <t>GASTO PROGRAMADO</t>
  </si>
  <si>
    <t>NO FINANCIERO</t>
  </si>
  <si>
    <t xml:space="preserve">MAGNA </t>
  </si>
  <si>
    <t>SUPERFICIE</t>
  </si>
  <si>
    <t>DENSIDAD DE POBLACIÓN</t>
  </si>
  <si>
    <t>TASA DE NATALIDAD</t>
  </si>
  <si>
    <t>TASA DE MORTALIDAD</t>
  </si>
  <si>
    <t>TASA DE MORTALIDAD INFANTIL</t>
  </si>
  <si>
    <t>HABITANTE POR MÉDICO</t>
  </si>
  <si>
    <t>HABITANTE POR CAMA CENSABLE</t>
  </si>
  <si>
    <t>HABITANTE POR UNIDAD MÉDICA</t>
  </si>
  <si>
    <t>ALUMNOS POR MAESTRO (NIVEL BÁSICO)</t>
  </si>
  <si>
    <t>PIB CORRIENTE PER CÁPITA</t>
  </si>
  <si>
    <t>PIB CONSTANTE PER CÁPITA</t>
  </si>
  <si>
    <t>INVERSIÓN PÚBLICA ESTATAL PER CÁPITA</t>
  </si>
  <si>
    <t>INVERSIÓN PÚBLICA FEDERAL PER CÁPITA</t>
  </si>
  <si>
    <t>INGRESOS MUNICIPALES PER CÁPITA</t>
  </si>
  <si>
    <t>EGRESOS MUNICIPALES PER CÁPITA</t>
  </si>
  <si>
    <t>RENDIMIENTO DE LA PRODUCCIÓN AGRÍCOLA</t>
  </si>
  <si>
    <t xml:space="preserve">CONSUMO DE ENERGÍA ELÉCTRICA PER CÁPITA </t>
  </si>
  <si>
    <t>LONGITUD DE CARRETERAS POR KILÓMETRO CUADRADO</t>
  </si>
  <si>
    <t>LÍNEAS TELEFÓNICAS POR KILÓMETRO CUADRADO</t>
  </si>
  <si>
    <t>DISTRIBUCIÓN DIARIA DE LECHE POR NIÑO</t>
  </si>
  <si>
    <t>CUADRO 1</t>
  </si>
  <si>
    <t>HOMICIDIO</t>
  </si>
  <si>
    <t>DAÑOS EN BIENES</t>
  </si>
  <si>
    <t>TRABAJADORES COLOCADOS</t>
  </si>
  <si>
    <t>CUADRO 2</t>
  </si>
  <si>
    <t>CUADRO 3</t>
  </si>
  <si>
    <t>CUADRO 4</t>
  </si>
  <si>
    <t>CUADRO 5</t>
  </si>
  <si>
    <t>a/</t>
  </si>
  <si>
    <t xml:space="preserve">b/ </t>
  </si>
  <si>
    <t xml:space="preserve">d/ </t>
  </si>
  <si>
    <t>f/</t>
  </si>
  <si>
    <t>g/</t>
  </si>
  <si>
    <t>h/</t>
  </si>
  <si>
    <t>i/</t>
  </si>
  <si>
    <t>j/</t>
  </si>
  <si>
    <t>l/</t>
  </si>
  <si>
    <t>m/</t>
  </si>
  <si>
    <t>n/</t>
  </si>
  <si>
    <t>o/</t>
  </si>
  <si>
    <t>Comprende médicos generales, especialistas, pasantes, odontólogos y personal médico en otras labores.</t>
  </si>
  <si>
    <t>A nivel estatal incluye consultorios dentales.</t>
  </si>
  <si>
    <t xml:space="preserve">El Valor Agregado Bruto de la producción a valores básicos no incluye impuestos, a diferencia del PIB a precios de mercado que incluye los impuestos netos de subsidios. </t>
  </si>
  <si>
    <t xml:space="preserve"> </t>
  </si>
  <si>
    <t>CONCEPTO</t>
  </si>
  <si>
    <t>NACIONAL</t>
  </si>
  <si>
    <t>ESTATAL</t>
  </si>
  <si>
    <t>%</t>
  </si>
  <si>
    <t>M1</t>
  </si>
  <si>
    <t>M2</t>
  </si>
  <si>
    <t>M3</t>
  </si>
  <si>
    <t>M4</t>
  </si>
  <si>
    <t>e/</t>
  </si>
  <si>
    <t>ASISTENCIA SOCIAL</t>
  </si>
  <si>
    <t>CULTURA</t>
  </si>
  <si>
    <t>JUSTICIA</t>
  </si>
  <si>
    <t>ELECTRICIDAD</t>
  </si>
  <si>
    <t xml:space="preserve">COMUNICACIONES </t>
  </si>
  <si>
    <t>EMPLEO</t>
  </si>
  <si>
    <t>SOCIAL</t>
  </si>
  <si>
    <t>COMUNICACIONES</t>
  </si>
  <si>
    <t>RAMO 33</t>
  </si>
  <si>
    <t>FORESTAL</t>
  </si>
  <si>
    <t>Comprende correpondencia expedida y recibida.</t>
  </si>
  <si>
    <t xml:space="preserve">CEDES </t>
  </si>
  <si>
    <t>No incluye ingresos extraordinarios.</t>
  </si>
  <si>
    <t>DEMOGRAFÍA</t>
  </si>
  <si>
    <t>ALIMENTACIÓN</t>
  </si>
  <si>
    <t>EDUCACIÓN</t>
  </si>
  <si>
    <t>AGRÍCOLA</t>
  </si>
  <si>
    <t xml:space="preserve">MINERÍA  </t>
  </si>
  <si>
    <t>TASAS DE INTERÉS</t>
  </si>
  <si>
    <t>INSTRUMENTOS DE INVERSIÓN</t>
  </si>
  <si>
    <t>GEOGRAFÍA</t>
  </si>
  <si>
    <t>ECONOMÍA</t>
  </si>
  <si>
    <t>RAMO 20</t>
  </si>
  <si>
    <t xml:space="preserve">SALUD  </t>
  </si>
  <si>
    <t xml:space="preserve">AGRÍCOLA  </t>
  </si>
  <si>
    <t>Comprende expendios ubicados en tiendas DICONSA, LICONSA, CERESOS, pequeños comercios y módulos de correo rural.</t>
  </si>
  <si>
    <t>BALANZA COMERCIAL</t>
  </si>
  <si>
    <t>(Continúa)</t>
  </si>
  <si>
    <t>TCPA
(%)</t>
  </si>
  <si>
    <t xml:space="preserve">POBLACIÓN TOTAL    </t>
  </si>
  <si>
    <t>INFANTIL (0 A 4 AÑOS)</t>
  </si>
  <si>
    <t>ESCOLAR (5 A 14 AÑOS)</t>
  </si>
  <si>
    <t>FUERZA DE TRABAJO (15 A 64 AÑOS)</t>
  </si>
  <si>
    <t>TERCERA EDAD (65 Y MÁS AÑOS)</t>
  </si>
  <si>
    <t>FEMENINA EN EDAD REPRODUCTIVA (15 A 49 AÑOS)</t>
  </si>
  <si>
    <t xml:space="preserve">URBANA    </t>
  </si>
  <si>
    <t xml:space="preserve">MIXTA  </t>
  </si>
  <si>
    <t xml:space="preserve">RURAL  </t>
  </si>
  <si>
    <t>HOMBRES</t>
  </si>
  <si>
    <t>MUJERES</t>
  </si>
  <si>
    <t>RESTO DEL ESTADO</t>
  </si>
  <si>
    <t xml:space="preserve">NACIDOS EN LA ENTIDAD   </t>
  </si>
  <si>
    <t xml:space="preserve">INMIGRANTES  </t>
  </si>
  <si>
    <t>NO ESPECIFICADO</t>
  </si>
  <si>
    <t>ESPERANZA DE VIDA GENERAL</t>
  </si>
  <si>
    <t>NACIMIENTOS REGISTRADOS</t>
  </si>
  <si>
    <t>NACIDOS VIVOS</t>
  </si>
  <si>
    <t>DEFUNCIONES GENERALES REGISTRADAS</t>
  </si>
  <si>
    <t>DEFUNCIONES DE MENORES DE UN AÑO</t>
  </si>
  <si>
    <t>MATRIMONIOS</t>
  </si>
  <si>
    <t>DIVORCIOS</t>
  </si>
  <si>
    <t>POBLACIÓN DE RESPONSABILIDAD</t>
  </si>
  <si>
    <t>DERECHOHABIENTE</t>
  </si>
  <si>
    <t>ABIERTA</t>
  </si>
  <si>
    <t>UNIDADES MÉDICAS</t>
  </si>
  <si>
    <t xml:space="preserve">ENFERMERAS   </t>
  </si>
  <si>
    <t>CAMAS CENSABLES</t>
  </si>
  <si>
    <t>ALBERGUE Y ATENCIÓN A MENORES EN:</t>
  </si>
  <si>
    <t xml:space="preserve">DESAMPARO   </t>
  </si>
  <si>
    <t>APLICACIÓN DE TERAPIAS  DE REHABILITACIÓN</t>
  </si>
  <si>
    <t>ALUMNOS</t>
  </si>
  <si>
    <t>PREESCOLAR</t>
  </si>
  <si>
    <t>PRIMARIA</t>
  </si>
  <si>
    <t>SECUNDARIA</t>
  </si>
  <si>
    <t>MEDIA SUPERIOR</t>
  </si>
  <si>
    <t>SUPERIOR</t>
  </si>
  <si>
    <t>OTROS</t>
  </si>
  <si>
    <t xml:space="preserve">ESCUELAS   </t>
  </si>
  <si>
    <t xml:space="preserve">OTROS  </t>
  </si>
  <si>
    <t xml:space="preserve">CENTROS CULTURALES </t>
  </si>
  <si>
    <t>CENTROS CULTURALES REGIONALES</t>
  </si>
  <si>
    <t>BIBLIOTECAS</t>
  </si>
  <si>
    <t>MUSEOS</t>
  </si>
  <si>
    <t>DELITOS REGISTRADOS</t>
  </si>
  <si>
    <t>AVERIGUACIONES CONSIGNADAS</t>
  </si>
  <si>
    <t>ACTAS POR RESPONSABILIDAD OFICIAL</t>
  </si>
  <si>
    <t>POBLACIÓN ASEGURADA (IMSS)</t>
  </si>
  <si>
    <t>PATRONES TOTALES (IMSS)</t>
  </si>
  <si>
    <t>CONFLICTOS LABORALES</t>
  </si>
  <si>
    <t>CAPACITACIÓN PARA EL TRABAJO</t>
  </si>
  <si>
    <t>SALARIOS MÍNIMOS</t>
  </si>
  <si>
    <t>INGRESOS CONSOLIDADOS</t>
  </si>
  <si>
    <t xml:space="preserve">GASTO PROGRAMABLE </t>
  </si>
  <si>
    <t>ROBO</t>
  </si>
  <si>
    <t>LESIONES</t>
  </si>
  <si>
    <t>HUELGAS ESTALLADAS</t>
  </si>
  <si>
    <t>RECEPCIÓN DE SOLICITUDES DE EMPLEO</t>
  </si>
  <si>
    <t>EDAYOS EXISTENTES</t>
  </si>
  <si>
    <t>PROMEDIO</t>
  </si>
  <si>
    <t>ZONA METROPOLITANA</t>
  </si>
  <si>
    <t>ORDINARIOS</t>
  </si>
  <si>
    <t>EXTRAORDINARIOS NETOS</t>
  </si>
  <si>
    <t>GASTO CORRIENTE</t>
  </si>
  <si>
    <t>TRANSFERENCIAS</t>
  </si>
  <si>
    <t>INVERSIÓN PÚBLICA</t>
  </si>
  <si>
    <t>PARTICIPACIÓN Y APOYOS A MUNICIPIOS</t>
  </si>
  <si>
    <t xml:space="preserve">COSTO FINANCIERO DE LA DEUDA  </t>
  </si>
  <si>
    <t>SALDO DE LA DEUDA PÚBLICA</t>
  </si>
  <si>
    <t>EXPORTACIONES TOTALES</t>
  </si>
  <si>
    <t>IMPORTACIONES TOTALES</t>
  </si>
  <si>
    <t>SALDO COMERCIAL</t>
  </si>
  <si>
    <t xml:space="preserve">SUPERFICIE COSECHADA TOTAL  </t>
  </si>
  <si>
    <t xml:space="preserve">VALOR DE LA PRODUCCIÓN TOTAL   </t>
  </si>
  <si>
    <t>CRÉDITO OTORGADO AL SECTOR AGROPECUARIO</t>
  </si>
  <si>
    <t>SUPERFICIE EJIDAL Y COMUNAL</t>
  </si>
  <si>
    <t>EJIDOS Y COMUNIDADES</t>
  </si>
  <si>
    <t>EJIDATARIOS Y COMUNEROS</t>
  </si>
  <si>
    <t>VOLUMEN DE LA PRODUCCIÓN PESQUERA</t>
  </si>
  <si>
    <t xml:space="preserve">VALOR DE LA PRODUCCIÓN PESQUERA  </t>
  </si>
  <si>
    <t xml:space="preserve">VALOR TOTAL </t>
  </si>
  <si>
    <t>VALOR DE LOS PRINCIPALES PRODUCTOS</t>
  </si>
  <si>
    <t>ORO</t>
  </si>
  <si>
    <t>PLATA</t>
  </si>
  <si>
    <t>COBRE</t>
  </si>
  <si>
    <t>CONSUMO DE ENERGÍA ELÉCTRICA</t>
  </si>
  <si>
    <t>VENTAS DE ENERGÍA ELÉCTRICA</t>
  </si>
  <si>
    <t>USUARIOS DE ENERGÍA ELÉCTRICA</t>
  </si>
  <si>
    <t xml:space="preserve">LONGITUD DE VÍAS FÉRREAS  </t>
  </si>
  <si>
    <t>AERÓDROMOS</t>
  </si>
  <si>
    <t>OFICINAS TELEGRÁFICAS</t>
  </si>
  <si>
    <t xml:space="preserve">SERVICIO INTERIOR </t>
  </si>
  <si>
    <t>SERVICIO INTERNACIONAL</t>
  </si>
  <si>
    <t>LÍNEAS TELEFÓNICAS</t>
  </si>
  <si>
    <t>ESTABLECIMIENTOS DE HOSPEDAJE</t>
  </si>
  <si>
    <t>CUARTOS DE HOTEL</t>
  </si>
  <si>
    <t>TOLUCA</t>
  </si>
  <si>
    <t>INVERSIÓN PÚBLICA ESTATAL EJERCIDA POR PROGRAMA</t>
  </si>
  <si>
    <t>EGRESOS CONSOLIDADOS</t>
  </si>
  <si>
    <t xml:space="preserve">GASTO NO PROGRAMABLE   </t>
  </si>
  <si>
    <t>INGRESOS MUNICIPALES</t>
  </si>
  <si>
    <t>EGRESOS MUNICIPALES</t>
  </si>
  <si>
    <t xml:space="preserve">CRÉDITO DE AVÍO   </t>
  </si>
  <si>
    <t xml:space="preserve">CRÉDITO REFACCIONARIO   </t>
  </si>
  <si>
    <t>VALOR DE LA PRODUCCIÓN PESQUERA</t>
  </si>
  <si>
    <t xml:space="preserve">POBLACIÓN TOTAL </t>
  </si>
  <si>
    <t xml:space="preserve">POBLACIÓN ECONÓMICAMENTE ACTIVA </t>
  </si>
  <si>
    <t>ESPERANZA DE VIDA</t>
  </si>
  <si>
    <t>TASA DE CONDICIONES CRÍTICAS DE OCUPACIÓN</t>
  </si>
  <si>
    <t>VALOR AGREGADO BRUTO</t>
  </si>
  <si>
    <t>DEUDA PÚBLICA</t>
  </si>
  <si>
    <t>BALANZA DE PAGOS</t>
  </si>
  <si>
    <t>COMERCIO EXTERIOR</t>
  </si>
  <si>
    <t>INGRESOS DEL SECTOR PRESUPUESTAL</t>
  </si>
  <si>
    <t xml:space="preserve">GASTO PAGADO DEL SECTOR PRESUPUESTAL   </t>
  </si>
  <si>
    <t xml:space="preserve">BALANCE DEL SECTOR PRESUPUESTAL   </t>
  </si>
  <si>
    <t>BALANCE DEL SECTOR EXTRAPRESUPUESTARIO</t>
  </si>
  <si>
    <t xml:space="preserve">BALANCE ECONÓMICO DE CAJA  </t>
  </si>
  <si>
    <t>La cifra estatal y nacional corresponde a la inversión física del sector público federal.</t>
  </si>
  <si>
    <t>k/</t>
  </si>
  <si>
    <t>(Dotación diaria)</t>
  </si>
  <si>
    <t>(Pieza)</t>
  </si>
  <si>
    <t>(Centro)</t>
  </si>
  <si>
    <t>(Acta)</t>
  </si>
  <si>
    <t>(Millones de pesos)</t>
  </si>
  <si>
    <t>(Pesos)</t>
  </si>
  <si>
    <t>(Miles de pesos)</t>
  </si>
  <si>
    <t>(Millones de dólares)</t>
  </si>
  <si>
    <t>(Hectárea)</t>
  </si>
  <si>
    <t>(Tonelada)</t>
  </si>
  <si>
    <t>(Miles de cabezas)</t>
  </si>
  <si>
    <t>(Metro cúbico)</t>
  </si>
  <si>
    <t>(Kilómetro)</t>
  </si>
  <si>
    <t>(Por ciento)</t>
  </si>
  <si>
    <t>(Pesos por dólar)</t>
  </si>
  <si>
    <t>(Pesos por libra)</t>
  </si>
  <si>
    <t>(Pesos por euro)</t>
  </si>
  <si>
    <t>(Pesos por yen)</t>
  </si>
  <si>
    <t>(Dólar)</t>
  </si>
  <si>
    <t>(Punto)</t>
  </si>
  <si>
    <t>(Por mil)</t>
  </si>
  <si>
    <t>GASTO DE INVERSIÓN SECTORIAL</t>
  </si>
  <si>
    <t>La cifra estatal de 2002 es igual a la de 2001 para tomarlo como año índice para iniciar estadísticas por municipio con los sistemas automatizados de SAGARPA. Por otra parte, la información nacional corresponde al año 2004.</t>
  </si>
  <si>
    <t>b/</t>
  </si>
  <si>
    <t>c/</t>
  </si>
  <si>
    <t>d/</t>
  </si>
  <si>
    <t>p/</t>
  </si>
  <si>
    <t>VOLUMEN DE LA PRODUCCIÓN TOTAL</t>
  </si>
  <si>
    <t>GASOLINA</t>
  </si>
  <si>
    <t>GASTO PAGADO DEL SECTOR PRESUPUESTAL</t>
  </si>
  <si>
    <t>BALANCE DEL SECTOR PRESUPUESTAL</t>
  </si>
  <si>
    <t>DÉFICIT FINANCIERO DEL SECTOR PÚBLICO</t>
  </si>
  <si>
    <t>INVERSIÓN PÚBLICA EJERCIDA</t>
  </si>
  <si>
    <t xml:space="preserve">ÍNDICE  </t>
  </si>
  <si>
    <t>ABASTO SOCIAL</t>
  </si>
  <si>
    <t>A partir del 2004, el Programa de Inversión Estatal cambio a Gasto de Inversión Sectorial</t>
  </si>
  <si>
    <t>Incluye establecimientos de clase económica (casas de huéspedes, cabañas, campamentos y otros); y establecimientos sin categoría.</t>
  </si>
  <si>
    <t>VALOR DE LA PRODUCCIÓN</t>
  </si>
  <si>
    <t xml:space="preserve">La información nacional se refiere a ingresos y egresos brutos de los municipios por estado. </t>
  </si>
  <si>
    <t>La cifra nacional de aeropuertos corresponde a nacionales e internacionales.</t>
  </si>
  <si>
    <t>Comprende infraestructura concensionada y permisionada.</t>
  </si>
  <si>
    <t>PAPEL COMERCIAL, TASA PROMEDIO PONDERADA (28 DÍAS)</t>
  </si>
  <si>
    <t>MADRID (IBEX-35)</t>
  </si>
  <si>
    <t>ALEMANIA (DAX)</t>
  </si>
  <si>
    <t>LONDRES (FTSE)</t>
  </si>
  <si>
    <t>PODER LEGISLATIVO</t>
  </si>
  <si>
    <t>PODER JUDICIAL</t>
  </si>
  <si>
    <t>PODER EJECUTIVO</t>
  </si>
  <si>
    <t>PODER EJECUTIVO e/</t>
  </si>
  <si>
    <t xml:space="preserve">Incluye sector auxiliar a nivel estatal. </t>
  </si>
  <si>
    <t>INVERSIÓN PÚBLICA g/</t>
  </si>
  <si>
    <t>EGRESOS MUNICIPALES h/</t>
  </si>
  <si>
    <t xml:space="preserve">VOLUMEN DE LA PRODUCCIÓN PECUARIA </t>
  </si>
  <si>
    <t>VALOR DE LA PRODUCCIÓN PECUARIA</t>
  </si>
  <si>
    <t>PRODUCCIÓN (Base 1993=100)</t>
  </si>
  <si>
    <t>FINANZAS PÚBLICAS (Base 1993=100)</t>
  </si>
  <si>
    <t>PECUARIO (Base 1993=100)</t>
  </si>
  <si>
    <t>FORESTAL (Base 1993=100)</t>
  </si>
  <si>
    <t>PESCA (Base 1993=100)</t>
  </si>
  <si>
    <t>MINERÍA (Base 1993=100)</t>
  </si>
  <si>
    <t>2006 P/</t>
  </si>
  <si>
    <t>INDICADORES FINANCIEROS</t>
  </si>
  <si>
    <t>MERCADO CAMBIARIO</t>
  </si>
  <si>
    <t>NORTEAMÉRICA</t>
  </si>
  <si>
    <t>EUROPA Y ASIA</t>
  </si>
  <si>
    <t>METALES</t>
  </si>
  <si>
    <t>(Dólares por barril)</t>
  </si>
  <si>
    <t>(Pesos por tonelada)</t>
  </si>
  <si>
    <t>VARILLA (3/8")</t>
  </si>
  <si>
    <t>PRODUCTOS AGRÍCOLAS</t>
  </si>
  <si>
    <t>(Dólares po kilogramo)</t>
  </si>
  <si>
    <t>PAPEL COMERCIAL COLOCADO POR INTERMEDIARIOS (30 DÍAS)</t>
  </si>
  <si>
    <t>INDICADORES MONETARIOS</t>
  </si>
  <si>
    <t>PRECIOS PAGADOS AL PRODUCTOR (PRIMAVERA - VERANO)</t>
  </si>
  <si>
    <t>INDICADORES AGRÍCOLAS</t>
  </si>
  <si>
    <t>PRECIOS DE MERCADO</t>
  </si>
  <si>
    <t>COMBUSTIBLES</t>
  </si>
  <si>
    <t>(Pesos por kilogramo)</t>
  </si>
  <si>
    <t>(Pesos por pieza)</t>
  </si>
  <si>
    <t>(Pesos por litro)</t>
  </si>
  <si>
    <t>PRODUCTO INTERNO BRUTO E/</t>
  </si>
  <si>
    <t>INVERSIÓN PÚBLICA EJERCIDA f/</t>
  </si>
  <si>
    <t>MATERIALES PARA CONSTRUCCIÓN g/</t>
  </si>
  <si>
    <t xml:space="preserve">g/ </t>
  </si>
  <si>
    <t>Cotizaciones nacionales.</t>
  </si>
  <si>
    <t>ÍNDICE NACIONAL DE PRECIOS AL CONSUMIDOR (Base 2Q jun 2002=100)</t>
  </si>
  <si>
    <t>ÍNDICE DE LA CANASTA BÁSICA (Base 2Q jun. 2002=100)</t>
  </si>
  <si>
    <t>ÍNDICE DE PRECIOS AL PRODUCTOR (Base dic. 2003=100)</t>
  </si>
  <si>
    <t>ÍNDICE DE PRECIOS IMPLÍCITO (PIB) (Base 1993=100) (DEFLACTOR)</t>
  </si>
  <si>
    <t>ÍNDICE DE PRECIOS IMPLÍCITO (VAB) (Base 1993=100)</t>
  </si>
  <si>
    <t>SALARIOS MÍNIMOS (Base 2Q jun. 2002=100)</t>
  </si>
  <si>
    <t>INDICADORES MONETARIOS (Base 1993=100)</t>
  </si>
  <si>
    <t>(Pesos por litro</t>
  </si>
  <si>
    <t xml:space="preserve">PARTICIPACIÓN DE LOS ASEGURADOS TOTALES RESPECTO A LA PEA </t>
  </si>
  <si>
    <t>(Peso por habitante)</t>
  </si>
  <si>
    <t>Las cifras corresponden a la inversión física del sector público federal, 2006.</t>
  </si>
  <si>
    <t xml:space="preserve">INFORMACIÓN SOCIAL Y ECONÓMICA NACIONAL </t>
  </si>
  <si>
    <t>NOTA: Los valores de las variables de producción a precios constantes se obtuvieron de dividir los valores monetarios a precios corrientes entre el índice de precios implícito del Producto Interno Bruto y el resultado se multiplicó por cien. Para el caso de los salarios mínimos, los precios pagados al productor  y los precios nacionales al público se utilizó el índice de precios al consumidor, el índice de precios al productor y el índice de la canasta básica, respectivamente.</t>
  </si>
  <si>
    <t>DEMOGRAFÍA  E/</t>
  </si>
  <si>
    <t>ZONA CONURBADA CON EL DISTRITO FEDERAL  a/</t>
  </si>
  <si>
    <t>ZONA METROPOLITANA DE LA CIUDAD DE TOLUCA  a/</t>
  </si>
  <si>
    <t>HECHOS VITALES  b/</t>
  </si>
  <si>
    <t>SALARIOS MÍNIMOS ( Base 2Q jun. 2002=100)</t>
  </si>
  <si>
    <t xml:space="preserve">ÍNDICE DE PRECIOS IMPLÍCITO (VAB) (Base 1993=100) </t>
  </si>
  <si>
    <t>ÍNDICE DE PRECIOS IMPLÍCITO (PIB) (Base 1993=100) (deflactor)</t>
  </si>
  <si>
    <t>TASA DE OCUPACIÓN PARCIAL Y DESOCUPACIÓN</t>
  </si>
  <si>
    <t>EMPLEO c/</t>
  </si>
  <si>
    <t>TASA DE DESOCUPACIÓN</t>
  </si>
  <si>
    <t xml:space="preserve">DÉFICIT FINANCIERO DEL SECTOR PÚBLICO  d/    </t>
  </si>
  <si>
    <t xml:space="preserve">e/ </t>
  </si>
  <si>
    <t>NO FINANCIERO e/</t>
  </si>
  <si>
    <t>TCPA: Tasa de crecimiento promedio anual del periodo de 2000 a 2006.</t>
  </si>
  <si>
    <t>Las cifras e indicadores de la serie corresponden al cuarto trimestre de cada año. La población económicamente activa del 2000 a 2004 tiene la característica de ser estimaciones, tomando como base a los resultados del II Conteo de Población y Vivienda 2005.</t>
  </si>
  <si>
    <t>TASA DE DESOCUPACIÓN a/</t>
  </si>
  <si>
    <t>ORIENTACIÓN PARA EL DESARROLLO INTEGRAL DEL ADOLESCENTE</t>
  </si>
  <si>
    <t>CONSULTAS DE REHABILITACIÓN Y EDUCACIÓN ESPECIAL</t>
  </si>
  <si>
    <t>ND</t>
  </si>
  <si>
    <t>NA</t>
  </si>
  <si>
    <t>2 0 0 6  P/</t>
  </si>
  <si>
    <t>(Despensa)</t>
  </si>
  <si>
    <t>PAQUETES ALIMENTICIOS A FAMILIAS</t>
  </si>
  <si>
    <t>(Comedor)</t>
  </si>
  <si>
    <t>ESPACIOS DE ALIMENTACIÓN, ENCUENTRO Y DESARROLLO f/</t>
  </si>
  <si>
    <t>AYUDAS FUNCIONALES</t>
  </si>
  <si>
    <t>-</t>
  </si>
  <si>
    <r>
      <t>SITUACIÓN EXTRAORDINARIA (</t>
    </r>
    <r>
      <rPr>
        <sz val="10"/>
        <rFont val="Gill Sans"/>
        <family val="2"/>
      </rPr>
      <t>DE y EN LA CALLE</t>
    </r>
    <r>
      <rPr>
        <sz val="11"/>
        <rFont val="Gill Sans"/>
        <family val="2"/>
      </rPr>
      <t>) g/</t>
    </r>
  </si>
  <si>
    <t>ÓRDENES DE APREHENSIÓN CUMPLIDAS j/</t>
  </si>
  <si>
    <t>FUENTE: Instituto de Información e Investigación Geográfica, Estadística y Catastral del Estado de México (IGECEM), con base en información proporcionada por las dependencias federales y estatales.</t>
  </si>
  <si>
    <t>PRECIO DE LA PRODUCCIÓN AGRÍCOLA</t>
  </si>
  <si>
    <r>
      <t>2006</t>
    </r>
    <r>
      <rPr>
        <sz val="12"/>
        <rFont val="Gill Sans"/>
        <family val="2"/>
      </rPr>
      <t xml:space="preserve"> </t>
    </r>
    <r>
      <rPr>
        <b/>
        <sz val="12"/>
        <rFont val="Gill Sans"/>
        <family val="2"/>
      </rPr>
      <t>P/</t>
    </r>
  </si>
  <si>
    <t>En 2000 la Zona  Metropolitana del Valle de México estaba conformaba por 35 municipios, a partir de 2005 por 59. La serie 2001 a 2004 queda estructurada de acuerdo con esta última, teniendo como base las estimaciones de COESPO, 2000-2011. Por otro lado, la  Zona Metropolitana del Valle de Toluca está integrada por nueve municipios.</t>
  </si>
  <si>
    <t>Las cifras corresponden al cuarto trimestre de cada año. Es preciso señalar que los datos de 2000 a 2004 tienen la característica de ser estimaciones, tomando como base los resultados del II Conteo de Población y Vivienda 2005.</t>
  </si>
  <si>
    <t>AGRÍCOLA (Base 1993=100)</t>
  </si>
  <si>
    <t>NOTA: Los valores de las variables de producción a precios constantes se obtuvieron de dividir los valores monetarios a precios corrientes entre el Índice de Precios Implícito (IPI) del Producto Interno Bruto y el resultado se multiplicó por cien. Mientras que en el sector agrícola, forestal y pesca se utilizó el IPI agropecuario y para minería y electricidad el IPI de minería y el IPI de electricidad, respectivamente. En el caso de los salarios mínimos se utilizó el índice de precios al consumidor.</t>
  </si>
  <si>
    <t>INDICADORES AGRÍCOLAS  (Base dic. 2003=100)</t>
  </si>
  <si>
    <t>Los indicadores de la serie corresponden al cuarto trimestre de cada año. Las tasas del periodo 2000 a 2004 fueron homologadas con base en los criterios de la ENOE.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</si>
</sst>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N$&quot;#,##0_);[Red]\(&quot;N$&quot;#,##0\)"/>
    <numFmt numFmtId="173" formatCode="&quot;N$&quot;#,##0.00_);[Red]\(&quot;N$&quot;#,##0.00\)"/>
    <numFmt numFmtId="174" formatCode="#,##0.0_);\(#,##0.0\)"/>
    <numFmt numFmtId="175" formatCode="General_)"/>
    <numFmt numFmtId="176" formatCode="#,##0.0;[Red]\-#,##0.0"/>
    <numFmt numFmtId="177" formatCode="0.0"/>
    <numFmt numFmtId="178" formatCode="0.0000"/>
    <numFmt numFmtId="179" formatCode="#\ ###\ ###\ ##0.0"/>
    <numFmt numFmtId="180" formatCode="00.00"/>
    <numFmt numFmtId="181" formatCode="#\ ##0"/>
    <numFmt numFmtId="182" formatCode="#\ ##0.0"/>
    <numFmt numFmtId="183" formatCode="###\ ###\ ##0"/>
    <numFmt numFmtId="184" formatCode="###\ ###\ ##0.0"/>
    <numFmt numFmtId="185" formatCode="###\ ##0.0"/>
    <numFmt numFmtId="186" formatCode="#\ ##0.00"/>
    <numFmt numFmtId="187" formatCode="###\ ##0.00"/>
    <numFmt numFmtId="188" formatCode="###\ ###\ ##0.00"/>
    <numFmt numFmtId="189" formatCode="\-"/>
    <numFmt numFmtId="190" formatCode="\(###\ ###\ ##0.0\)"/>
    <numFmt numFmtId="191" formatCode="\(#\ ##0.0\)"/>
    <numFmt numFmtId="192" formatCode="##\ ###\ ##0.0"/>
    <numFmt numFmtId="193" formatCode="####\ ##0.00"/>
    <numFmt numFmtId="194" formatCode="#\ ###\ ##0.00"/>
    <numFmt numFmtId="195" formatCode="###\ ###\ ###\ ##0"/>
    <numFmt numFmtId="196" formatCode="#\ ###\ ##0"/>
    <numFmt numFmtId="197" formatCode="[$€]#,##0.00_);[Red]\([$€]#,##0.00\)"/>
    <numFmt numFmtId="198" formatCode="##\ ###0.0"/>
    <numFmt numFmtId="199" formatCode="##0.00"/>
    <numFmt numFmtId="200" formatCode="##\ ##0.0"/>
    <numFmt numFmtId="201" formatCode="#\ ###\ ##0.0"/>
    <numFmt numFmtId="202" formatCode="\ #\ ###\ ##0.0"/>
    <numFmt numFmtId="203" formatCode="#\ ###\ ###\ ##0"/>
    <numFmt numFmtId="204" formatCode="#\ ###\ ###\ ##0.0,"/>
    <numFmt numFmtId="205" formatCode="#\ ###\ ###.0,"/>
    <numFmt numFmtId="206" formatCode="###\ ###\ ##0.0,"/>
    <numFmt numFmtId="207" formatCode="###\ ###\ ##0.0,,"/>
    <numFmt numFmtId="208" formatCode="\(#\ ##0.000.0,\)"/>
    <numFmt numFmtId="209" formatCode="#\ ###\ ###\ ##0.00"/>
    <numFmt numFmtId="210" formatCode="##\ ###\ ###\ ##0.0"/>
    <numFmt numFmtId="211" formatCode="#\ ###\ ###\ ###\ ##0.0"/>
    <numFmt numFmtId="212" formatCode="0.000"/>
    <numFmt numFmtId="213" formatCode="###,##0"/>
    <numFmt numFmtId="214" formatCode="###,##0.0"/>
    <numFmt numFmtId="215" formatCode="###,##0.00"/>
    <numFmt numFmtId="216" formatCode="#\ ##0;\-#\ ##0"/>
    <numFmt numFmtId="217" formatCode="0.00;\-0.00"/>
    <numFmt numFmtId="218" formatCode="#\ ###\ ###"/>
    <numFmt numFmtId="219" formatCode="#\ ##0.0;\-#\ ##0.0"/>
    <numFmt numFmtId="220" formatCode="\$#,##0\ ;\(\$#,##0\)"/>
    <numFmt numFmtId="221" formatCode="#,##0.00_);\(#,##0.00\)"/>
    <numFmt numFmtId="222" formatCode="#,##0.0"/>
    <numFmt numFmtId="223" formatCode="#,###,###,###,##0.0"/>
    <numFmt numFmtId="224" formatCode="#\ ###\ ###\ ###\ ##0.00"/>
    <numFmt numFmtId="225" formatCode="#\ ###\ ###\ ###\ ##0"/>
  </numFmts>
  <fonts count="66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Fujiyama"/>
      <family val="0"/>
    </font>
    <font>
      <sz val="7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Gill Sans"/>
      <family val="2"/>
    </font>
    <font>
      <sz val="12"/>
      <name val="Gill Sans"/>
      <family val="2"/>
    </font>
    <font>
      <b/>
      <sz val="20"/>
      <name val="Gill Sans"/>
      <family val="2"/>
    </font>
    <font>
      <b/>
      <sz val="11"/>
      <name val="Gill Sans"/>
      <family val="2"/>
    </font>
    <font>
      <sz val="10"/>
      <name val="Gill Sans"/>
      <family val="2"/>
    </font>
    <font>
      <sz val="11"/>
      <name val="Gill Sans"/>
      <family val="2"/>
    </font>
    <font>
      <b/>
      <sz val="12"/>
      <name val="Gill Sans"/>
      <family val="2"/>
    </font>
    <font>
      <sz val="11.5"/>
      <name val="Gill Sans"/>
      <family val="2"/>
    </font>
    <font>
      <b/>
      <vertAlign val="superscript"/>
      <sz val="11.5"/>
      <name val="Gill Sans"/>
      <family val="2"/>
    </font>
    <font>
      <sz val="20"/>
      <name val="Gill Sans"/>
      <family val="2"/>
    </font>
    <font>
      <b/>
      <vertAlign val="superscript"/>
      <sz val="12"/>
      <name val="Gill Sans"/>
      <family val="2"/>
    </font>
    <font>
      <vertAlign val="superscript"/>
      <sz val="12"/>
      <name val="Gill Sans"/>
      <family val="2"/>
    </font>
    <font>
      <vertAlign val="superscript"/>
      <sz val="11"/>
      <name val="Gill Sans"/>
      <family val="2"/>
    </font>
    <font>
      <sz val="12.5"/>
      <name val="Gill Sans"/>
      <family val="2"/>
    </font>
    <font>
      <sz val="14"/>
      <name val="Gill Sans"/>
      <family val="2"/>
    </font>
    <font>
      <b/>
      <sz val="14"/>
      <name val="Gill Sans"/>
      <family val="2"/>
    </font>
    <font>
      <b/>
      <sz val="16"/>
      <name val="Gill Sans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</borders>
  <cellStyleXfs count="95">
    <xf numFmtId="175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9" fillId="1" borderId="1" applyBorder="0" applyAlignment="0">
      <protection/>
    </xf>
    <xf numFmtId="213" fontId="10" fillId="0" borderId="0" applyFill="0" applyBorder="0" applyProtection="0">
      <alignment horizontal="right"/>
    </xf>
    <xf numFmtId="214" fontId="10" fillId="0" borderId="0" applyFill="0" applyBorder="0" applyProtection="0">
      <alignment horizontal="right"/>
    </xf>
    <xf numFmtId="215" fontId="10" fillId="0" borderId="0" applyFill="0" applyBorder="0" applyProtection="0">
      <alignment horizontal="right"/>
    </xf>
    <xf numFmtId="0" fontId="5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1" borderId="2" applyNumberFormat="0" applyAlignment="0" applyProtection="0"/>
    <xf numFmtId="0" fontId="13" fillId="0" borderId="0" applyNumberFormat="0" applyFill="0" applyBorder="0" applyProtection="0">
      <alignment horizontal="left" vertical="top"/>
    </xf>
    <xf numFmtId="0" fontId="54" fillId="22" borderId="3" applyNumberFormat="0" applyAlignment="0" applyProtection="0"/>
    <xf numFmtId="0" fontId="55" fillId="0" borderId="4" applyNumberFormat="0" applyFill="0" applyAlignment="0" applyProtection="0"/>
    <xf numFmtId="175" fontId="0" fillId="0" borderId="0">
      <alignment/>
      <protection/>
    </xf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2" applyNumberFormat="0" applyAlignment="0" applyProtection="0"/>
    <xf numFmtId="0" fontId="10" fillId="0" borderId="0" applyNumberFormat="0" applyFill="0" applyBorder="0" applyProtection="0">
      <alignment horizontal="right" vertical="top"/>
    </xf>
    <xf numFmtId="19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18" fontId="8" fillId="0" borderId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Alignment="0" applyProtection="0"/>
    <xf numFmtId="216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20" fontId="14" fillId="0" borderId="0" applyFont="0" applyFill="0" applyBorder="0" applyAlignment="0" applyProtection="0"/>
    <xf numFmtId="0" fontId="59" fillId="31" borderId="0" applyNumberFormat="0" applyBorder="0" applyAlignment="0" applyProtection="0"/>
    <xf numFmtId="175" fontId="0" fillId="0" borderId="0">
      <alignment vertical="top"/>
      <protection/>
    </xf>
    <xf numFmtId="175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vertical="top"/>
    </xf>
    <xf numFmtId="9" fontId="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60" fillId="2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56" fillId="0" borderId="11" applyNumberFormat="0" applyFill="0" applyAlignment="0" applyProtection="0"/>
    <xf numFmtId="0" fontId="14" fillId="0" borderId="12" applyNumberFormat="0" applyFont="0" applyFill="0" applyAlignment="0" applyProtection="0"/>
  </cellStyleXfs>
  <cellXfs count="402">
    <xf numFmtId="175" fontId="0" fillId="0" borderId="0" xfId="0" applyAlignment="1">
      <alignment vertical="top"/>
    </xf>
    <xf numFmtId="175" fontId="19" fillId="0" borderId="0" xfId="0" applyFont="1" applyFill="1" applyAlignment="1">
      <alignment vertical="top"/>
    </xf>
    <xf numFmtId="175" fontId="19" fillId="0" borderId="0" xfId="0" applyFont="1" applyFill="1" applyBorder="1" applyAlignment="1">
      <alignment vertical="top"/>
    </xf>
    <xf numFmtId="175" fontId="23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right" vertical="center"/>
    </xf>
    <xf numFmtId="185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Fill="1" applyAlignment="1">
      <alignment vertical="center"/>
    </xf>
    <xf numFmtId="175" fontId="23" fillId="0" borderId="0" xfId="0" applyFont="1" applyAlignment="1">
      <alignment vertical="top"/>
    </xf>
    <xf numFmtId="175" fontId="19" fillId="0" borderId="0" xfId="0" applyFont="1" applyAlignment="1">
      <alignment vertical="top"/>
    </xf>
    <xf numFmtId="175" fontId="19" fillId="0" borderId="0" xfId="0" applyFont="1" applyAlignment="1">
      <alignment horizontal="right"/>
    </xf>
    <xf numFmtId="175" fontId="19" fillId="0" borderId="0" xfId="0" applyFont="1" applyBorder="1" applyAlignment="1">
      <alignment vertical="top"/>
    </xf>
    <xf numFmtId="177" fontId="19" fillId="0" borderId="0" xfId="0" applyNumberFormat="1" applyFont="1" applyAlignment="1">
      <alignment vertical="top"/>
    </xf>
    <xf numFmtId="175" fontId="18" fillId="0" borderId="0" xfId="0" applyFont="1" applyFill="1" applyBorder="1" applyAlignment="1">
      <alignment vertical="center"/>
    </xf>
    <xf numFmtId="175" fontId="18" fillId="0" borderId="0" xfId="0" applyFont="1" applyFill="1" applyBorder="1" applyAlignment="1">
      <alignment horizontal="left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175" fontId="21" fillId="0" borderId="0" xfId="0" applyFont="1" applyFill="1" applyAlignment="1">
      <alignment horizontal="left" vertical="center"/>
    </xf>
    <xf numFmtId="175" fontId="23" fillId="0" borderId="0" xfId="0" applyFont="1" applyFill="1" applyAlignment="1">
      <alignment vertical="center"/>
    </xf>
    <xf numFmtId="175" fontId="19" fillId="0" borderId="0" xfId="0" applyFont="1" applyFill="1" applyAlignment="1">
      <alignment horizontal="right" vertical="center"/>
    </xf>
    <xf numFmtId="175" fontId="19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Border="1" applyAlignment="1">
      <alignment vertical="center"/>
    </xf>
    <xf numFmtId="2" fontId="19" fillId="0" borderId="0" xfId="0" applyNumberFormat="1" applyFont="1" applyFill="1" applyBorder="1" applyAlignment="1" applyProtection="1">
      <alignment vertical="center"/>
      <protection/>
    </xf>
    <xf numFmtId="183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5" fontId="19" fillId="0" borderId="0" xfId="0" applyFont="1" applyAlignment="1">
      <alignment vertical="center"/>
    </xf>
    <xf numFmtId="175" fontId="23" fillId="0" borderId="0" xfId="0" applyFont="1" applyAlignment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>
      <alignment vertical="center"/>
    </xf>
    <xf numFmtId="175" fontId="23" fillId="0" borderId="0" xfId="0" applyFont="1" applyFill="1" applyBorder="1" applyAlignment="1">
      <alignment horizontal="left" vertical="center"/>
    </xf>
    <xf numFmtId="184" fontId="23" fillId="0" borderId="0" xfId="0" applyNumberFormat="1" applyFont="1" applyFill="1" applyBorder="1" applyAlignment="1" applyProtection="1">
      <alignment horizontal="right" vertical="center"/>
      <protection/>
    </xf>
    <xf numFmtId="222" fontId="23" fillId="0" borderId="0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175" fontId="23" fillId="0" borderId="0" xfId="0" applyFont="1" applyFill="1" applyBorder="1" applyAlignment="1">
      <alignment horizontal="center" vertical="center"/>
    </xf>
    <xf numFmtId="175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Border="1" applyAlignment="1">
      <alignment vertical="center" wrapText="1"/>
    </xf>
    <xf numFmtId="183" fontId="23" fillId="0" borderId="0" xfId="0" applyNumberFormat="1" applyFont="1" applyFill="1" applyBorder="1" applyAlignment="1" applyProtection="1">
      <alignment horizontal="right" vertical="center"/>
      <protection/>
    </xf>
    <xf numFmtId="184" fontId="23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right" vertical="center"/>
    </xf>
    <xf numFmtId="184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Alignment="1">
      <alignment horizontal="right" vertical="center"/>
    </xf>
    <xf numFmtId="39" fontId="24" fillId="0" borderId="0" xfId="0" applyNumberFormat="1" applyFont="1" applyFill="1" applyBorder="1" applyAlignment="1" applyProtection="1">
      <alignment horizontal="left" vertical="center"/>
      <protection/>
    </xf>
    <xf numFmtId="177" fontId="19" fillId="0" borderId="0" xfId="0" applyNumberFormat="1" applyFont="1" applyFill="1" applyAlignment="1">
      <alignment vertical="center"/>
    </xf>
    <xf numFmtId="177" fontId="19" fillId="0" borderId="0" xfId="0" applyNumberFormat="1" applyFont="1" applyAlignment="1">
      <alignment vertical="center"/>
    </xf>
    <xf numFmtId="175" fontId="19" fillId="0" borderId="0" xfId="0" applyFont="1" applyFill="1" applyAlignment="1">
      <alignment horizontal="right"/>
    </xf>
    <xf numFmtId="177" fontId="19" fillId="0" borderId="0" xfId="0" applyNumberFormat="1" applyFont="1" applyFill="1" applyAlignment="1">
      <alignment vertical="top"/>
    </xf>
    <xf numFmtId="175" fontId="18" fillId="0" borderId="0" xfId="0" applyFont="1" applyFill="1" applyAlignment="1">
      <alignment horizontal="left" vertical="center"/>
    </xf>
    <xf numFmtId="175" fontId="24" fillId="0" borderId="0" xfId="0" applyFont="1" applyFill="1" applyAlignment="1">
      <alignment horizontal="left" vertical="center"/>
    </xf>
    <xf numFmtId="175" fontId="23" fillId="0" borderId="0" xfId="0" applyFont="1" applyFill="1" applyBorder="1" applyAlignment="1">
      <alignment horizontal="left" vertical="center" wrapText="1"/>
    </xf>
    <xf numFmtId="175" fontId="21" fillId="0" borderId="0" xfId="0" applyFont="1" applyFill="1" applyBorder="1" applyAlignment="1">
      <alignment horizontal="left" vertical="center"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196" fontId="23" fillId="0" borderId="0" xfId="0" applyNumberFormat="1" applyFont="1" applyFill="1" applyBorder="1" applyAlignment="1" applyProtection="1">
      <alignment horizontal="right" vertical="center"/>
      <protection/>
    </xf>
    <xf numFmtId="175" fontId="21" fillId="0" borderId="0" xfId="0" applyFont="1" applyFill="1" applyBorder="1" applyAlignment="1">
      <alignment vertical="center"/>
    </xf>
    <xf numFmtId="174" fontId="19" fillId="0" borderId="0" xfId="0" applyNumberFormat="1" applyFont="1" applyFill="1" applyBorder="1" applyAlignment="1" applyProtection="1">
      <alignment horizontal="right" vertical="center"/>
      <protection/>
    </xf>
    <xf numFmtId="183" fontId="23" fillId="0" borderId="0" xfId="0" applyNumberFormat="1" applyFont="1" applyFill="1" applyBorder="1" applyAlignment="1">
      <alignment horizontal="right" vertical="center"/>
    </xf>
    <xf numFmtId="39" fontId="19" fillId="0" borderId="0" xfId="0" applyNumberFormat="1" applyFont="1" applyFill="1" applyBorder="1" applyAlignment="1" applyProtection="1">
      <alignment horizontal="center"/>
      <protection/>
    </xf>
    <xf numFmtId="175" fontId="23" fillId="0" borderId="0" xfId="0" applyFont="1" applyFill="1" applyAlignment="1">
      <alignment vertical="top"/>
    </xf>
    <xf numFmtId="175" fontId="23" fillId="0" borderId="0" xfId="0" applyFont="1" applyFill="1" applyAlignment="1">
      <alignment horizontal="center" vertical="top"/>
    </xf>
    <xf numFmtId="175" fontId="23" fillId="0" borderId="0" xfId="0" applyFont="1" applyFill="1" applyBorder="1" applyAlignment="1">
      <alignment/>
    </xf>
    <xf numFmtId="175" fontId="23" fillId="0" borderId="0" xfId="0" applyFont="1" applyFill="1" applyBorder="1" applyAlignment="1">
      <alignment horizontal="left"/>
    </xf>
    <xf numFmtId="196" fontId="23" fillId="0" borderId="0" xfId="0" applyNumberFormat="1" applyFont="1" applyFill="1" applyBorder="1" applyAlignment="1">
      <alignment horizontal="right"/>
    </xf>
    <xf numFmtId="196" fontId="23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>
      <alignment horizontal="center"/>
    </xf>
    <xf numFmtId="222" fontId="23" fillId="0" borderId="0" xfId="0" applyNumberFormat="1" applyFont="1" applyFill="1" applyBorder="1" applyAlignment="1">
      <alignment horizontal="right" vertical="center"/>
    </xf>
    <xf numFmtId="212" fontId="19" fillId="0" borderId="0" xfId="0" applyNumberFormat="1" applyFont="1" applyFill="1" applyAlignment="1">
      <alignment vertical="center"/>
    </xf>
    <xf numFmtId="196" fontId="23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Alignment="1">
      <alignment/>
    </xf>
    <xf numFmtId="175" fontId="18" fillId="0" borderId="0" xfId="0" applyFont="1" applyBorder="1" applyAlignment="1">
      <alignment vertical="center"/>
    </xf>
    <xf numFmtId="175" fontId="18" fillId="0" borderId="0" xfId="0" applyFont="1" applyBorder="1" applyAlignment="1">
      <alignment horizontal="center" vertical="center"/>
    </xf>
    <xf numFmtId="175" fontId="18" fillId="0" borderId="0" xfId="0" applyFont="1" applyBorder="1" applyAlignment="1">
      <alignment horizontal="left" vertical="center" wrapText="1"/>
    </xf>
    <xf numFmtId="175" fontId="20" fillId="0" borderId="0" xfId="0" applyFont="1" applyBorder="1" applyAlignment="1">
      <alignment vertical="center"/>
    </xf>
    <xf numFmtId="175" fontId="19" fillId="0" borderId="0" xfId="0" applyFont="1" applyFill="1" applyBorder="1" applyAlignment="1">
      <alignment horizontal="center"/>
    </xf>
    <xf numFmtId="174" fontId="19" fillId="0" borderId="0" xfId="0" applyNumberFormat="1" applyFont="1" applyFill="1" applyBorder="1" applyAlignment="1" applyProtection="1">
      <alignment horizontal="right"/>
      <protection/>
    </xf>
    <xf numFmtId="39" fontId="23" fillId="0" borderId="0" xfId="0" applyNumberFormat="1" applyFont="1" applyFill="1" applyBorder="1" applyAlignment="1" applyProtection="1">
      <alignment horizontal="right" vertical="center"/>
      <protection/>
    </xf>
    <xf numFmtId="39" fontId="19" fillId="0" borderId="0" xfId="0" applyNumberFormat="1" applyFont="1" applyFill="1" applyBorder="1" applyAlignment="1" applyProtection="1">
      <alignment horizontal="center" vertical="center"/>
      <protection/>
    </xf>
    <xf numFmtId="175" fontId="23" fillId="0" borderId="0" xfId="0" applyFont="1" applyFill="1" applyBorder="1" applyAlignment="1">
      <alignment vertical="top"/>
    </xf>
    <xf numFmtId="175" fontId="19" fillId="0" borderId="0" xfId="0" applyFont="1" applyFill="1" applyBorder="1" applyAlignment="1">
      <alignment horizontal="right"/>
    </xf>
    <xf numFmtId="175" fontId="25" fillId="0" borderId="0" xfId="0" applyFont="1" applyFill="1" applyBorder="1" applyAlignment="1">
      <alignment horizontal="left"/>
    </xf>
    <xf numFmtId="175" fontId="25" fillId="0" borderId="0" xfId="0" applyFont="1" applyFill="1" applyBorder="1" applyAlignment="1">
      <alignment/>
    </xf>
    <xf numFmtId="175" fontId="25" fillId="0" borderId="0" xfId="0" applyFont="1" applyFill="1" applyBorder="1" applyAlignment="1">
      <alignment horizontal="right"/>
    </xf>
    <xf numFmtId="39" fontId="25" fillId="0" borderId="0" xfId="0" applyNumberFormat="1" applyFont="1" applyFill="1" applyBorder="1" applyAlignment="1" applyProtection="1">
      <alignment/>
      <protection/>
    </xf>
    <xf numFmtId="203" fontId="23" fillId="0" borderId="0" xfId="0" applyNumberFormat="1" applyFont="1" applyFill="1" applyBorder="1" applyAlignment="1">
      <alignment horizontal="right" vertical="center"/>
    </xf>
    <xf numFmtId="175" fontId="19" fillId="0" borderId="0" xfId="0" applyFont="1" applyFill="1" applyBorder="1" applyAlignment="1">
      <alignment/>
    </xf>
    <xf numFmtId="175" fontId="25" fillId="0" borderId="0" xfId="0" applyFont="1" applyFill="1" applyAlignment="1">
      <alignment vertical="top"/>
    </xf>
    <xf numFmtId="175" fontId="19" fillId="0" borderId="0" xfId="0" applyFont="1" applyFill="1" applyAlignment="1">
      <alignment/>
    </xf>
    <xf numFmtId="175" fontId="23" fillId="0" borderId="0" xfId="0" applyFont="1" applyFill="1" applyAlignment="1">
      <alignment horizontal="center"/>
    </xf>
    <xf numFmtId="175" fontId="26" fillId="0" borderId="0" xfId="0" applyFont="1" applyFill="1" applyBorder="1" applyAlignment="1">
      <alignment horizontal="left"/>
    </xf>
    <xf numFmtId="175" fontId="23" fillId="0" borderId="0" xfId="0" applyFont="1" applyFill="1" applyAlignment="1">
      <alignment/>
    </xf>
    <xf numFmtId="175" fontId="23" fillId="0" borderId="0" xfId="0" applyFont="1" applyFill="1" applyAlignment="1">
      <alignment horizontal="right"/>
    </xf>
    <xf numFmtId="175" fontId="27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vertical="center" wrapText="1"/>
    </xf>
    <xf numFmtId="183" fontId="19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Alignment="1">
      <alignment horizontal="right"/>
    </xf>
    <xf numFmtId="175" fontId="19" fillId="0" borderId="0" xfId="0" applyFont="1" applyFill="1" applyAlignment="1">
      <alignment horizontal="center" vertical="top"/>
    </xf>
    <xf numFmtId="175" fontId="19" fillId="0" borderId="0" xfId="0" applyFont="1" applyFill="1" applyBorder="1" applyAlignment="1">
      <alignment horizontal="center" vertical="top"/>
    </xf>
    <xf numFmtId="175" fontId="19" fillId="0" borderId="0" xfId="0" applyFont="1" applyFill="1" applyAlignment="1">
      <alignment horizontal="center" vertical="center"/>
    </xf>
    <xf numFmtId="176" fontId="19" fillId="0" borderId="0" xfId="71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 applyProtection="1">
      <alignment vertical="center"/>
      <protection/>
    </xf>
    <xf numFmtId="183" fontId="23" fillId="0" borderId="0" xfId="72" applyNumberFormat="1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175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176" fontId="23" fillId="0" borderId="0" xfId="71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75" fontId="23" fillId="0" borderId="0" xfId="0" applyFont="1" applyFill="1" applyBorder="1" applyAlignment="1">
      <alignment horizontal="center" vertical="top"/>
    </xf>
    <xf numFmtId="175" fontId="19" fillId="0" borderId="0" xfId="0" applyFont="1" applyFill="1" applyAlignment="1">
      <alignment vertical="top"/>
    </xf>
    <xf numFmtId="3" fontId="19" fillId="0" borderId="0" xfId="0" applyNumberFormat="1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 applyProtection="1">
      <alignment horizontal="right" vertical="center"/>
      <protection/>
    </xf>
    <xf numFmtId="199" fontId="23" fillId="0" borderId="0" xfId="0" applyNumberFormat="1" applyFont="1" applyFill="1" applyBorder="1" applyAlignment="1" applyProtection="1">
      <alignment horizontal="right"/>
      <protection/>
    </xf>
    <xf numFmtId="199" fontId="23" fillId="0" borderId="0" xfId="0" applyNumberFormat="1" applyFont="1" applyFill="1" applyBorder="1" applyAlignment="1">
      <alignment horizontal="right"/>
    </xf>
    <xf numFmtId="175" fontId="27" fillId="0" borderId="0" xfId="0" applyFont="1" applyFill="1" applyBorder="1" applyAlignment="1">
      <alignment vertical="center" wrapText="1"/>
    </xf>
    <xf numFmtId="175" fontId="20" fillId="0" borderId="0" xfId="0" applyFont="1" applyFill="1" applyBorder="1" applyAlignment="1">
      <alignment horizontal="left" vertical="center" wrapText="1"/>
    </xf>
    <xf numFmtId="188" fontId="23" fillId="0" borderId="0" xfId="0" applyNumberFormat="1" applyFont="1" applyFill="1" applyBorder="1" applyAlignment="1" applyProtection="1">
      <alignment horizontal="right"/>
      <protection/>
    </xf>
    <xf numFmtId="175" fontId="28" fillId="0" borderId="0" xfId="0" applyFont="1" applyFill="1" applyBorder="1" applyAlignment="1">
      <alignment vertical="top"/>
    </xf>
    <xf numFmtId="175" fontId="21" fillId="0" borderId="0" xfId="0" applyFont="1" applyFill="1" applyBorder="1" applyAlignment="1">
      <alignment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75" fontId="25" fillId="0" borderId="0" xfId="0" applyFont="1" applyFill="1" applyBorder="1" applyAlignment="1">
      <alignment vertical="top"/>
    </xf>
    <xf numFmtId="175" fontId="22" fillId="0" borderId="0" xfId="0" applyFont="1" applyFill="1" applyBorder="1" applyAlignment="1">
      <alignment horizontal="left"/>
    </xf>
    <xf numFmtId="175" fontId="24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Alignment="1">
      <alignment horizontal="right" vertical="center"/>
    </xf>
    <xf numFmtId="2" fontId="19" fillId="0" borderId="0" xfId="0" applyNumberFormat="1" applyFont="1" applyFill="1" applyBorder="1" applyAlignment="1">
      <alignment horizontal="left" vertical="center"/>
    </xf>
    <xf numFmtId="177" fontId="27" fillId="0" borderId="0" xfId="0" applyNumberFormat="1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horizontal="right"/>
    </xf>
    <xf numFmtId="177" fontId="23" fillId="0" borderId="0" xfId="79" applyNumberFormat="1" applyFont="1" applyFill="1" applyBorder="1" applyAlignment="1">
      <alignment vertical="center"/>
      <protection/>
    </xf>
    <xf numFmtId="194" fontId="23" fillId="0" borderId="0" xfId="0" applyNumberFormat="1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1" fontId="23" fillId="0" borderId="0" xfId="71" applyNumberFormat="1" applyFont="1" applyFill="1" applyBorder="1" applyAlignment="1">
      <alignment horizontal="right" vertical="center"/>
    </xf>
    <xf numFmtId="1" fontId="23" fillId="0" borderId="0" xfId="71" applyNumberFormat="1" applyFont="1" applyFill="1" applyBorder="1" applyAlignment="1" quotePrefix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 quotePrefix="1">
      <alignment horizontal="right" vertical="center"/>
    </xf>
    <xf numFmtId="182" fontId="19" fillId="0" borderId="0" xfId="71" applyNumberFormat="1" applyFont="1" applyFill="1" applyBorder="1" applyAlignment="1">
      <alignment horizontal="right" vertical="center"/>
    </xf>
    <xf numFmtId="185" fontId="19" fillId="0" borderId="0" xfId="71" applyNumberFormat="1" applyFont="1" applyFill="1" applyBorder="1" applyAlignment="1">
      <alignment horizontal="right" vertical="center"/>
    </xf>
    <xf numFmtId="2" fontId="23" fillId="0" borderId="0" xfId="71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left" vertical="center"/>
    </xf>
    <xf numFmtId="186" fontId="19" fillId="0" borderId="0" xfId="0" applyNumberFormat="1" applyFont="1" applyFill="1" applyBorder="1" applyAlignment="1">
      <alignment horizontal="right" vertical="center"/>
    </xf>
    <xf numFmtId="175" fontId="19" fillId="0" borderId="5" xfId="0" applyFont="1" applyFill="1" applyBorder="1" applyAlignment="1">
      <alignment vertical="center"/>
    </xf>
    <xf numFmtId="175" fontId="31" fillId="0" borderId="0" xfId="0" applyFont="1" applyFill="1" applyBorder="1" applyAlignment="1">
      <alignment vertical="center"/>
    </xf>
    <xf numFmtId="175" fontId="31" fillId="0" borderId="0" xfId="0" applyFont="1" applyFill="1" applyBorder="1" applyAlignment="1">
      <alignment horizontal="right" vertical="center"/>
    </xf>
    <xf numFmtId="175" fontId="31" fillId="0" borderId="0" xfId="0" applyFont="1" applyFill="1" applyAlignment="1">
      <alignment vertical="center"/>
    </xf>
    <xf numFmtId="175" fontId="31" fillId="0" borderId="0" xfId="0" applyFont="1" applyFill="1" applyAlignment="1">
      <alignment horizontal="center" vertical="center"/>
    </xf>
    <xf numFmtId="175" fontId="31" fillId="0" borderId="0" xfId="0" applyFont="1" applyFill="1" applyBorder="1" applyAlignment="1">
      <alignment horizontal="left" vertical="center"/>
    </xf>
    <xf numFmtId="39" fontId="31" fillId="0" borderId="0" xfId="0" applyNumberFormat="1" applyFont="1" applyFill="1" applyBorder="1" applyAlignment="1" applyProtection="1">
      <alignment vertical="center"/>
      <protection/>
    </xf>
    <xf numFmtId="175" fontId="31" fillId="0" borderId="0" xfId="0" applyFont="1" applyAlignment="1">
      <alignment vertical="center"/>
    </xf>
    <xf numFmtId="175" fontId="31" fillId="0" borderId="0" xfId="0" applyFont="1" applyFill="1" applyAlignment="1">
      <alignment vertical="top"/>
    </xf>
    <xf numFmtId="175" fontId="31" fillId="0" borderId="0" xfId="0" applyFont="1" applyFill="1" applyAlignment="1">
      <alignment/>
    </xf>
    <xf numFmtId="175" fontId="31" fillId="0" borderId="0" xfId="0" applyFont="1" applyFill="1" applyBorder="1" applyAlignment="1">
      <alignment/>
    </xf>
    <xf numFmtId="175" fontId="31" fillId="0" borderId="0" xfId="0" applyFont="1" applyFill="1" applyBorder="1" applyAlignment="1">
      <alignment horizontal="right"/>
    </xf>
    <xf numFmtId="39" fontId="31" fillId="0" borderId="0" xfId="0" applyNumberFormat="1" applyFont="1" applyFill="1" applyBorder="1" applyAlignment="1" applyProtection="1">
      <alignment/>
      <protection/>
    </xf>
    <xf numFmtId="175" fontId="31" fillId="0" borderId="0" xfId="0" applyFont="1" applyFill="1" applyAlignment="1">
      <alignment horizontal="center"/>
    </xf>
    <xf numFmtId="175" fontId="31" fillId="0" borderId="0" xfId="0" applyFont="1" applyFill="1" applyBorder="1" applyAlignment="1">
      <alignment horizontal="left"/>
    </xf>
    <xf numFmtId="175" fontId="31" fillId="0" borderId="0" xfId="0" applyFont="1" applyFill="1" applyBorder="1" applyAlignment="1">
      <alignment vertical="top"/>
    </xf>
    <xf numFmtId="2" fontId="31" fillId="0" borderId="0" xfId="78" applyNumberFormat="1" applyFont="1" applyFill="1" applyBorder="1" applyAlignment="1">
      <alignment horizontal="center" vertical="center"/>
      <protection/>
    </xf>
    <xf numFmtId="2" fontId="31" fillId="0" borderId="0" xfId="80" applyNumberFormat="1" applyFont="1" applyFill="1" applyBorder="1" applyAlignment="1">
      <alignment horizontal="center" vertical="center"/>
      <protection/>
    </xf>
    <xf numFmtId="177" fontId="31" fillId="0" borderId="0" xfId="0" applyNumberFormat="1" applyFont="1" applyFill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 applyProtection="1">
      <alignment vertical="center"/>
      <protection/>
    </xf>
    <xf numFmtId="39" fontId="19" fillId="0" borderId="0" xfId="0" applyNumberFormat="1" applyFont="1" applyFill="1" applyBorder="1" applyAlignment="1" applyProtection="1">
      <alignment horizontal="right" vertical="center"/>
      <protection/>
    </xf>
    <xf numFmtId="175" fontId="23" fillId="0" borderId="0" xfId="0" applyFont="1" applyAlignment="1">
      <alignment horizontal="right" vertical="center"/>
    </xf>
    <xf numFmtId="196" fontId="23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Alignment="1">
      <alignment vertical="top"/>
    </xf>
    <xf numFmtId="175" fontId="31" fillId="0" borderId="0" xfId="0" applyFont="1" applyFill="1" applyBorder="1" applyAlignment="1">
      <alignment horizontal="left" vertical="top"/>
    </xf>
    <xf numFmtId="49" fontId="31" fillId="0" borderId="0" xfId="59" applyNumberFormat="1" applyFont="1" applyFill="1" applyBorder="1" applyAlignment="1">
      <alignment vertical="top"/>
    </xf>
    <xf numFmtId="197" fontId="31" fillId="0" borderId="0" xfId="59" applyFont="1" applyFill="1" applyBorder="1" applyAlignment="1">
      <alignment horizontal="left" vertical="top"/>
    </xf>
    <xf numFmtId="175" fontId="31" fillId="0" borderId="0" xfId="0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vertical="top"/>
    </xf>
    <xf numFmtId="175" fontId="31" fillId="0" borderId="0" xfId="0" applyFont="1" applyFill="1" applyAlignment="1">
      <alignment vertical="top"/>
    </xf>
    <xf numFmtId="1" fontId="19" fillId="0" borderId="0" xfId="0" applyNumberFormat="1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 quotePrefix="1">
      <alignment horizontal="right" vertical="center"/>
    </xf>
    <xf numFmtId="2" fontId="23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 horizontal="center" vertical="center"/>
      <protection/>
    </xf>
    <xf numFmtId="4" fontId="23" fillId="0" borderId="0" xfId="71" applyNumberFormat="1" applyFont="1" applyFill="1" applyBorder="1" applyAlignment="1">
      <alignment vertical="center"/>
    </xf>
    <xf numFmtId="224" fontId="23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79" applyNumberFormat="1" applyFont="1" applyFill="1" applyBorder="1" applyAlignment="1">
      <alignment vertical="center"/>
      <protection/>
    </xf>
    <xf numFmtId="224" fontId="23" fillId="0" borderId="0" xfId="79" applyNumberFormat="1" applyFont="1" applyFill="1" applyBorder="1" applyAlignment="1">
      <alignment horizontal="right" vertical="center"/>
      <protection/>
    </xf>
    <xf numFmtId="224" fontId="23" fillId="0" borderId="0" xfId="0" applyNumberFormat="1" applyFont="1" applyFill="1" applyBorder="1" applyAlignment="1">
      <alignment horizontal="right" vertical="center"/>
    </xf>
    <xf numFmtId="224" fontId="23" fillId="0" borderId="0" xfId="0" applyNumberFormat="1" applyFont="1" applyFill="1" applyBorder="1" applyAlignment="1">
      <alignment horizontal="center" vertical="center"/>
    </xf>
    <xf numFmtId="224" fontId="19" fillId="0" borderId="0" xfId="0" applyNumberFormat="1" applyFont="1" applyFill="1" applyBorder="1" applyAlignment="1" applyProtection="1">
      <alignment horizontal="center" vertical="center"/>
      <protection/>
    </xf>
    <xf numFmtId="224" fontId="23" fillId="0" borderId="0" xfId="0" applyNumberFormat="1" applyFont="1" applyFill="1" applyBorder="1" applyAlignment="1" applyProtection="1">
      <alignment horizontal="center" vertical="center"/>
      <protection/>
    </xf>
    <xf numFmtId="224" fontId="23" fillId="0" borderId="0" xfId="0" applyNumberFormat="1" applyFont="1" applyFill="1" applyBorder="1" applyAlignment="1">
      <alignment vertical="center"/>
    </xf>
    <xf numFmtId="224" fontId="23" fillId="0" borderId="0" xfId="77" applyNumberFormat="1" applyFont="1" applyFill="1" applyBorder="1" applyAlignment="1" applyProtection="1">
      <alignment horizontal="right" vertical="center"/>
      <protection/>
    </xf>
    <xf numFmtId="224" fontId="19" fillId="0" borderId="0" xfId="0" applyNumberFormat="1" applyFont="1" applyFill="1" applyBorder="1" applyAlignment="1">
      <alignment vertical="center"/>
    </xf>
    <xf numFmtId="224" fontId="19" fillId="0" borderId="0" xfId="0" applyNumberFormat="1" applyFont="1" applyFill="1" applyBorder="1" applyAlignment="1">
      <alignment horizontal="right" vertical="center"/>
    </xf>
    <xf numFmtId="224" fontId="19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0" applyNumberFormat="1" applyFont="1" applyFill="1" applyBorder="1" applyAlignment="1" applyProtection="1">
      <alignment vertical="center"/>
      <protection/>
    </xf>
    <xf numFmtId="224" fontId="19" fillId="0" borderId="0" xfId="0" applyNumberFormat="1" applyFont="1" applyFill="1" applyBorder="1" applyAlignment="1">
      <alignment horizontal="center" vertical="center"/>
    </xf>
    <xf numFmtId="224" fontId="21" fillId="0" borderId="0" xfId="0" applyNumberFormat="1" applyFont="1" applyFill="1" applyBorder="1" applyAlignment="1">
      <alignment horizontal="right" vertical="center" wrapText="1"/>
    </xf>
    <xf numFmtId="224" fontId="19" fillId="0" borderId="0" xfId="0" applyNumberFormat="1" applyFont="1" applyFill="1" applyBorder="1" applyAlignment="1">
      <alignment horizontal="right"/>
    </xf>
    <xf numFmtId="224" fontId="19" fillId="0" borderId="0" xfId="0" applyNumberFormat="1" applyFont="1" applyFill="1" applyBorder="1" applyAlignment="1" applyProtection="1">
      <alignment horizontal="right"/>
      <protection/>
    </xf>
    <xf numFmtId="224" fontId="23" fillId="0" borderId="0" xfId="0" applyNumberFormat="1" applyFont="1" applyFill="1" applyBorder="1" applyAlignment="1">
      <alignment horizontal="right"/>
    </xf>
    <xf numFmtId="224" fontId="23" fillId="0" borderId="0" xfId="0" applyNumberFormat="1" applyFont="1" applyFill="1" applyBorder="1" applyAlignment="1" applyProtection="1">
      <alignment horizontal="right"/>
      <protection/>
    </xf>
    <xf numFmtId="225" fontId="23" fillId="0" borderId="0" xfId="0" applyNumberFormat="1" applyFont="1" applyFill="1" applyBorder="1" applyAlignment="1">
      <alignment horizontal="right" vertical="center"/>
    </xf>
    <xf numFmtId="225" fontId="23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0" applyNumberFormat="1" applyFont="1" applyFill="1" applyAlignment="1">
      <alignment horizontal="center" vertical="center"/>
    </xf>
    <xf numFmtId="224" fontId="19" fillId="0" borderId="0" xfId="0" applyNumberFormat="1" applyFont="1" applyFill="1" applyAlignment="1">
      <alignment horizontal="right" vertical="center"/>
    </xf>
    <xf numFmtId="224" fontId="23" fillId="0" borderId="0" xfId="0" applyNumberFormat="1" applyFont="1" applyAlignment="1">
      <alignment vertical="center"/>
    </xf>
    <xf numFmtId="224" fontId="19" fillId="0" borderId="0" xfId="0" applyNumberFormat="1" applyFont="1" applyAlignment="1">
      <alignment horizontal="right" vertical="center"/>
    </xf>
    <xf numFmtId="224" fontId="19" fillId="0" borderId="0" xfId="0" applyNumberFormat="1" applyFont="1" applyBorder="1" applyAlignment="1">
      <alignment vertical="center"/>
    </xf>
    <xf numFmtId="224" fontId="19" fillId="0" borderId="0" xfId="0" applyNumberFormat="1" applyFont="1" applyAlignment="1">
      <alignment vertical="center"/>
    </xf>
    <xf numFmtId="225" fontId="19" fillId="0" borderId="0" xfId="0" applyNumberFormat="1" applyFont="1" applyFill="1" applyBorder="1" applyAlignment="1">
      <alignment horizontal="right" vertical="center"/>
    </xf>
    <xf numFmtId="225" fontId="19" fillId="0" borderId="0" xfId="0" applyNumberFormat="1" applyFont="1" applyFill="1" applyBorder="1" applyAlignment="1">
      <alignment horizontal="center" vertical="center"/>
    </xf>
    <xf numFmtId="225" fontId="19" fillId="0" borderId="0" xfId="0" applyNumberFormat="1" applyFont="1" applyBorder="1" applyAlignment="1">
      <alignment horizontal="right" vertical="center"/>
    </xf>
    <xf numFmtId="225" fontId="19" fillId="0" borderId="0" xfId="0" applyNumberFormat="1" applyFont="1" applyBorder="1" applyAlignment="1">
      <alignment vertical="center"/>
    </xf>
    <xf numFmtId="175" fontId="23" fillId="33" borderId="0" xfId="0" applyFont="1" applyFill="1" applyBorder="1" applyAlignment="1">
      <alignment horizontal="left" vertical="center"/>
    </xf>
    <xf numFmtId="183" fontId="23" fillId="33" borderId="0" xfId="0" applyNumberFormat="1" applyFont="1" applyFill="1" applyBorder="1" applyAlignment="1" applyProtection="1">
      <alignment horizontal="right" vertical="center"/>
      <protection/>
    </xf>
    <xf numFmtId="4" fontId="23" fillId="33" borderId="0" xfId="0" applyNumberFormat="1" applyFont="1" applyFill="1" applyBorder="1" applyAlignment="1" applyProtection="1">
      <alignment horizontal="right" vertical="center"/>
      <protection/>
    </xf>
    <xf numFmtId="175" fontId="21" fillId="33" borderId="0" xfId="0" applyFont="1" applyFill="1" applyBorder="1" applyAlignment="1">
      <alignment horizontal="left" vertical="center"/>
    </xf>
    <xf numFmtId="175" fontId="23" fillId="33" borderId="0" xfId="0" applyFont="1" applyFill="1" applyBorder="1" applyAlignment="1">
      <alignment vertical="center"/>
    </xf>
    <xf numFmtId="196" fontId="23" fillId="33" borderId="0" xfId="0" applyNumberFormat="1" applyFont="1" applyFill="1" applyBorder="1" applyAlignment="1" applyProtection="1">
      <alignment horizontal="right" vertical="center"/>
      <protection/>
    </xf>
    <xf numFmtId="175" fontId="23" fillId="33" borderId="0" xfId="0" applyFont="1" applyFill="1" applyBorder="1" applyAlignment="1">
      <alignment horizontal="right" vertical="center"/>
    </xf>
    <xf numFmtId="175" fontId="19" fillId="33" borderId="0" xfId="0" applyFont="1" applyFill="1" applyAlignment="1">
      <alignment vertical="center"/>
    </xf>
    <xf numFmtId="196" fontId="23" fillId="33" borderId="0" xfId="0" applyNumberFormat="1" applyFont="1" applyFill="1" applyBorder="1" applyAlignment="1">
      <alignment horizontal="right" vertical="center"/>
    </xf>
    <xf numFmtId="175" fontId="23" fillId="33" borderId="0" xfId="0" applyFont="1" applyFill="1" applyBorder="1" applyAlignment="1">
      <alignment horizontal="left" vertical="center" wrapText="1"/>
    </xf>
    <xf numFmtId="225" fontId="23" fillId="33" borderId="0" xfId="0" applyNumberFormat="1" applyFont="1" applyFill="1" applyBorder="1" applyAlignment="1">
      <alignment horizontal="right" vertical="center"/>
    </xf>
    <xf numFmtId="225" fontId="19" fillId="33" borderId="0" xfId="0" applyNumberFormat="1" applyFont="1" applyFill="1" applyBorder="1" applyAlignment="1">
      <alignment horizontal="right" vertical="center"/>
    </xf>
    <xf numFmtId="225" fontId="19" fillId="33" borderId="0" xfId="0" applyNumberFormat="1" applyFont="1" applyFill="1" applyBorder="1" applyAlignment="1">
      <alignment horizontal="center" vertical="center"/>
    </xf>
    <xf numFmtId="225" fontId="23" fillId="33" borderId="0" xfId="0" applyNumberFormat="1" applyFont="1" applyFill="1" applyBorder="1" applyAlignment="1" applyProtection="1">
      <alignment horizontal="right" vertical="center"/>
      <protection/>
    </xf>
    <xf numFmtId="183" fontId="19" fillId="33" borderId="0" xfId="0" applyNumberFormat="1" applyFont="1" applyFill="1" applyBorder="1" applyAlignment="1" applyProtection="1">
      <alignment horizontal="right" vertical="center"/>
      <protection/>
    </xf>
    <xf numFmtId="2" fontId="23" fillId="33" borderId="0" xfId="0" applyNumberFormat="1" applyFont="1" applyFill="1" applyBorder="1" applyAlignment="1" applyProtection="1">
      <alignment horizontal="right" vertical="center"/>
      <protection/>
    </xf>
    <xf numFmtId="183" fontId="23" fillId="33" borderId="0" xfId="0" applyNumberFormat="1" applyFont="1" applyFill="1" applyBorder="1" applyAlignment="1">
      <alignment horizontal="right" vertical="center"/>
    </xf>
    <xf numFmtId="224" fontId="23" fillId="33" borderId="0" xfId="0" applyNumberFormat="1" applyFont="1" applyFill="1" applyBorder="1" applyAlignment="1" applyProtection="1">
      <alignment horizontal="right" vertical="center"/>
      <protection/>
    </xf>
    <xf numFmtId="175" fontId="23" fillId="33" borderId="0" xfId="0" applyFont="1" applyFill="1" applyBorder="1" applyAlignment="1">
      <alignment horizontal="center" vertical="center"/>
    </xf>
    <xf numFmtId="224" fontId="23" fillId="33" borderId="0" xfId="0" applyNumberFormat="1" applyFont="1" applyFill="1" applyBorder="1" applyAlignment="1">
      <alignment horizontal="right" vertical="center"/>
    </xf>
    <xf numFmtId="175" fontId="19" fillId="33" borderId="0" xfId="0" applyFont="1" applyFill="1" applyBorder="1" applyAlignment="1">
      <alignment vertical="center"/>
    </xf>
    <xf numFmtId="224" fontId="23" fillId="33" borderId="0" xfId="0" applyNumberFormat="1" applyFont="1" applyFill="1" applyBorder="1" applyAlignment="1" applyProtection="1">
      <alignment vertical="center"/>
      <protection/>
    </xf>
    <xf numFmtId="175" fontId="23" fillId="33" borderId="0" xfId="0" applyFont="1" applyFill="1" applyBorder="1" applyAlignment="1">
      <alignment vertical="center" wrapText="1"/>
    </xf>
    <xf numFmtId="175" fontId="21" fillId="33" borderId="0" xfId="0" applyFont="1" applyFill="1" applyBorder="1" applyAlignment="1">
      <alignment vertical="center"/>
    </xf>
    <xf numFmtId="175" fontId="23" fillId="33" borderId="0" xfId="0" applyFont="1" applyFill="1" applyBorder="1" applyAlignment="1">
      <alignment/>
    </xf>
    <xf numFmtId="175" fontId="23" fillId="33" borderId="0" xfId="0" applyFont="1" applyFill="1" applyBorder="1" applyAlignment="1">
      <alignment horizontal="left"/>
    </xf>
    <xf numFmtId="224" fontId="23" fillId="33" borderId="0" xfId="0" applyNumberFormat="1" applyFont="1" applyFill="1" applyBorder="1" applyAlignment="1">
      <alignment horizontal="right"/>
    </xf>
    <xf numFmtId="224" fontId="23" fillId="33" borderId="0" xfId="0" applyNumberFormat="1" applyFont="1" applyFill="1" applyBorder="1" applyAlignment="1" applyProtection="1">
      <alignment horizontal="right"/>
      <protection/>
    </xf>
    <xf numFmtId="203" fontId="23" fillId="33" borderId="0" xfId="0" applyNumberFormat="1" applyFont="1" applyFill="1" applyBorder="1" applyAlignment="1">
      <alignment horizontal="right" vertical="center"/>
    </xf>
    <xf numFmtId="196" fontId="23" fillId="33" borderId="0" xfId="0" applyNumberFormat="1" applyFont="1" applyFill="1" applyBorder="1" applyAlignment="1">
      <alignment horizontal="right"/>
    </xf>
    <xf numFmtId="196" fontId="23" fillId="33" borderId="0" xfId="0" applyNumberFormat="1" applyFont="1" applyFill="1" applyBorder="1" applyAlignment="1" applyProtection="1">
      <alignment horizontal="right"/>
      <protection/>
    </xf>
    <xf numFmtId="224" fontId="23" fillId="33" borderId="0" xfId="79" applyNumberFormat="1" applyFont="1" applyFill="1" applyBorder="1" applyAlignment="1">
      <alignment vertical="center"/>
      <protection/>
    </xf>
    <xf numFmtId="224" fontId="23" fillId="33" borderId="0" xfId="79" applyNumberFormat="1" applyFont="1" applyFill="1" applyBorder="1" applyAlignment="1">
      <alignment horizontal="right" vertical="center"/>
      <protection/>
    </xf>
    <xf numFmtId="224" fontId="23" fillId="33" borderId="0" xfId="77" applyNumberFormat="1" applyFont="1" applyFill="1" applyBorder="1" applyAlignment="1" applyProtection="1">
      <alignment horizontal="right" vertical="center"/>
      <protection/>
    </xf>
    <xf numFmtId="3" fontId="23" fillId="33" borderId="0" xfId="0" applyNumberFormat="1" applyFont="1" applyFill="1" applyBorder="1" applyAlignment="1">
      <alignment horizontal="right" vertical="center"/>
    </xf>
    <xf numFmtId="177" fontId="23" fillId="33" borderId="0" xfId="0" applyNumberFormat="1" applyFont="1" applyFill="1" applyBorder="1" applyAlignment="1">
      <alignment horizontal="right" vertical="center"/>
    </xf>
    <xf numFmtId="184" fontId="23" fillId="33" borderId="0" xfId="0" applyNumberFormat="1" applyFont="1" applyFill="1" applyBorder="1" applyAlignment="1">
      <alignment horizontal="right" vertical="center"/>
    </xf>
    <xf numFmtId="184" fontId="23" fillId="33" borderId="0" xfId="0" applyNumberFormat="1" applyFont="1" applyFill="1" applyBorder="1" applyAlignment="1" applyProtection="1">
      <alignment horizontal="right" vertical="center"/>
      <protection/>
    </xf>
    <xf numFmtId="183" fontId="23" fillId="33" borderId="0" xfId="72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vertical="center"/>
    </xf>
    <xf numFmtId="175" fontId="19" fillId="33" borderId="0" xfId="0" applyFont="1" applyFill="1" applyBorder="1" applyAlignment="1">
      <alignment horizontal="left" vertical="center"/>
    </xf>
    <xf numFmtId="225" fontId="19" fillId="33" borderId="0" xfId="0" applyNumberFormat="1" applyFont="1" applyFill="1" applyBorder="1" applyAlignment="1">
      <alignment vertical="center"/>
    </xf>
    <xf numFmtId="4" fontId="23" fillId="33" borderId="0" xfId="71" applyNumberFormat="1" applyFont="1" applyFill="1" applyBorder="1" applyAlignment="1">
      <alignment vertical="center"/>
    </xf>
    <xf numFmtId="224" fontId="23" fillId="33" borderId="0" xfId="0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 applyProtection="1">
      <alignment horizontal="right"/>
      <protection/>
    </xf>
    <xf numFmtId="188" fontId="23" fillId="33" borderId="0" xfId="0" applyNumberFormat="1" applyFont="1" applyFill="1" applyBorder="1" applyAlignment="1" applyProtection="1">
      <alignment horizontal="right"/>
      <protection/>
    </xf>
    <xf numFmtId="188" fontId="23" fillId="33" borderId="0" xfId="0" applyNumberFormat="1" applyFont="1" applyFill="1" applyBorder="1" applyAlignment="1" applyProtection="1">
      <alignment horizontal="right" vertical="center"/>
      <protection/>
    </xf>
    <xf numFmtId="224" fontId="19" fillId="33" borderId="0" xfId="0" applyNumberFormat="1" applyFont="1" applyFill="1" applyBorder="1" applyAlignment="1">
      <alignment horizontal="right" vertical="center"/>
    </xf>
    <xf numFmtId="2" fontId="23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left" vertical="center"/>
    </xf>
    <xf numFmtId="193" fontId="23" fillId="33" borderId="0" xfId="0" applyNumberFormat="1" applyFont="1" applyFill="1" applyBorder="1" applyAlignment="1">
      <alignment horizontal="right" vertical="center"/>
    </xf>
    <xf numFmtId="185" fontId="23" fillId="33" borderId="0" xfId="0" applyNumberFormat="1" applyFont="1" applyFill="1" applyBorder="1" applyAlignment="1">
      <alignment horizontal="right" vertical="center"/>
    </xf>
    <xf numFmtId="194" fontId="23" fillId="33" borderId="0" xfId="0" applyNumberFormat="1" applyFont="1" applyFill="1" applyBorder="1" applyAlignment="1">
      <alignment horizontal="right" vertical="center"/>
    </xf>
    <xf numFmtId="2" fontId="23" fillId="33" borderId="0" xfId="0" applyNumberFormat="1" applyFont="1" applyFill="1" applyBorder="1" applyAlignment="1" quotePrefix="1">
      <alignment horizontal="right" vertical="center"/>
    </xf>
    <xf numFmtId="2" fontId="23" fillId="33" borderId="0" xfId="0" applyNumberFormat="1" applyFont="1" applyFill="1" applyBorder="1" applyAlignment="1">
      <alignment horizontal="right" vertical="center"/>
    </xf>
    <xf numFmtId="186" fontId="19" fillId="33" borderId="0" xfId="0" applyNumberFormat="1" applyFont="1" applyFill="1" applyBorder="1" applyAlignment="1" quotePrefix="1">
      <alignment horizontal="right" vertical="center"/>
    </xf>
    <xf numFmtId="185" fontId="19" fillId="33" borderId="0" xfId="0" applyNumberFormat="1" applyFont="1" applyFill="1" applyBorder="1" applyAlignment="1">
      <alignment horizontal="right" vertical="center"/>
    </xf>
    <xf numFmtId="186" fontId="23" fillId="33" borderId="0" xfId="0" applyNumberFormat="1" applyFont="1" applyFill="1" applyBorder="1" applyAlignment="1" quotePrefix="1">
      <alignment horizontal="right" vertical="center"/>
    </xf>
    <xf numFmtId="2" fontId="23" fillId="33" borderId="0" xfId="71" applyNumberFormat="1" applyFont="1" applyFill="1" applyBorder="1" applyAlignment="1">
      <alignment horizontal="right" vertical="center"/>
    </xf>
    <xf numFmtId="194" fontId="19" fillId="33" borderId="0" xfId="0" applyNumberFormat="1" applyFont="1" applyFill="1" applyBorder="1" applyAlignment="1">
      <alignment horizontal="right" vertical="center"/>
    </xf>
    <xf numFmtId="186" fontId="23" fillId="33" borderId="0" xfId="0" applyNumberFormat="1" applyFont="1" applyFill="1" applyBorder="1" applyAlignment="1">
      <alignment horizontal="right" vertical="center"/>
    </xf>
    <xf numFmtId="186" fontId="19" fillId="33" borderId="0" xfId="0" applyNumberFormat="1" applyFont="1" applyFill="1" applyBorder="1" applyAlignment="1">
      <alignment horizontal="right" vertical="center"/>
    </xf>
    <xf numFmtId="175" fontId="24" fillId="0" borderId="0" xfId="0" applyFont="1" applyFill="1" applyBorder="1" applyAlignment="1">
      <alignment horizontal="left" vertical="center"/>
    </xf>
    <xf numFmtId="175" fontId="24" fillId="0" borderId="0" xfId="0" applyFont="1" applyFill="1" applyBorder="1" applyAlignment="1" quotePrefix="1">
      <alignment horizontal="right" vertical="center" wrapText="1"/>
    </xf>
    <xf numFmtId="175" fontId="19" fillId="0" borderId="0" xfId="0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175" fontId="24" fillId="0" borderId="13" xfId="0" applyFont="1" applyFill="1" applyBorder="1" applyAlignment="1" quotePrefix="1">
      <alignment horizontal="right" vertical="center" wrapText="1"/>
    </xf>
    <xf numFmtId="175" fontId="19" fillId="0" borderId="14" xfId="0" applyFont="1" applyFill="1" applyBorder="1" applyAlignment="1">
      <alignment horizontal="right" vertical="center" wrapText="1"/>
    </xf>
    <xf numFmtId="2" fontId="21" fillId="0" borderId="15" xfId="0" applyNumberFormat="1" applyFont="1" applyFill="1" applyBorder="1" applyAlignment="1">
      <alignment horizontal="right" vertical="center" wrapText="1"/>
    </xf>
    <xf numFmtId="2" fontId="21" fillId="0" borderId="15" xfId="0" applyNumberFormat="1" applyFont="1" applyFill="1" applyBorder="1" applyAlignment="1">
      <alignment horizontal="right" vertical="center"/>
    </xf>
    <xf numFmtId="175" fontId="20" fillId="0" borderId="0" xfId="0" applyFont="1" applyFill="1" applyBorder="1" applyAlignment="1">
      <alignment vertical="center"/>
    </xf>
    <xf numFmtId="175" fontId="20" fillId="0" borderId="0" xfId="0" applyFont="1" applyFill="1" applyBorder="1" applyAlignment="1">
      <alignment horizontal="right" vertical="center"/>
    </xf>
    <xf numFmtId="175" fontId="24" fillId="0" borderId="0" xfId="0" applyFont="1" applyFill="1" applyBorder="1" applyAlignment="1">
      <alignment vertical="center"/>
    </xf>
    <xf numFmtId="175" fontId="24" fillId="0" borderId="6" xfId="0" applyFont="1" applyFill="1" applyBorder="1" applyAlignment="1" quotePrefix="1">
      <alignment horizontal="right" vertical="center" wrapText="1"/>
    </xf>
    <xf numFmtId="175" fontId="19" fillId="0" borderId="5" xfId="0" applyFont="1" applyFill="1" applyBorder="1" applyAlignment="1">
      <alignment horizontal="right" vertical="center" wrapText="1"/>
    </xf>
    <xf numFmtId="175" fontId="21" fillId="0" borderId="16" xfId="0" applyFont="1" applyFill="1" applyBorder="1" applyAlignment="1">
      <alignment horizontal="right" vertical="center" wrapText="1"/>
    </xf>
    <xf numFmtId="177" fontId="21" fillId="0" borderId="16" xfId="0" applyNumberFormat="1" applyFont="1" applyFill="1" applyBorder="1" applyAlignment="1">
      <alignment horizontal="right" vertical="center" wrapText="1"/>
    </xf>
    <xf numFmtId="175" fontId="24" fillId="0" borderId="0" xfId="0" applyFont="1" applyFill="1" applyBorder="1" applyAlignment="1">
      <alignment horizontal="left" vertical="center" wrapText="1"/>
    </xf>
    <xf numFmtId="175" fontId="19" fillId="0" borderId="0" xfId="0" applyFont="1" applyFill="1" applyBorder="1" applyAlignment="1">
      <alignment horizontal="center" vertical="center" wrapText="1"/>
    </xf>
    <xf numFmtId="175" fontId="21" fillId="0" borderId="0" xfId="0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224" fontId="19" fillId="0" borderId="0" xfId="0" applyNumberFormat="1" applyFont="1" applyFill="1" applyBorder="1" applyAlignment="1">
      <alignment horizontal="center" vertical="center" wrapText="1"/>
    </xf>
    <xf numFmtId="224" fontId="19" fillId="0" borderId="0" xfId="0" applyNumberFormat="1" applyFont="1" applyFill="1" applyBorder="1" applyAlignment="1" applyProtection="1">
      <alignment vertical="center"/>
      <protection/>
    </xf>
    <xf numFmtId="175" fontId="21" fillId="0" borderId="14" xfId="0" applyFont="1" applyFill="1" applyBorder="1" applyAlignment="1">
      <alignment horizontal="right" vertical="center" wrapText="1"/>
    </xf>
    <xf numFmtId="177" fontId="21" fillId="0" borderId="14" xfId="0" applyNumberFormat="1" applyFont="1" applyFill="1" applyBorder="1" applyAlignment="1">
      <alignment horizontal="right" vertical="center" wrapText="1"/>
    </xf>
    <xf numFmtId="175" fontId="19" fillId="0" borderId="0" xfId="0" applyFont="1" applyFill="1" applyBorder="1" applyAlignment="1">
      <alignment horizontal="left" vertical="center" wrapText="1"/>
    </xf>
    <xf numFmtId="175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right"/>
      <protection/>
    </xf>
    <xf numFmtId="175" fontId="21" fillId="0" borderId="15" xfId="0" applyFont="1" applyFill="1" applyBorder="1" applyAlignment="1">
      <alignment horizontal="right" vertical="center" wrapText="1"/>
    </xf>
    <xf numFmtId="175" fontId="23" fillId="0" borderId="0" xfId="0" applyFont="1" applyFill="1" applyBorder="1" applyAlignment="1">
      <alignment horizontal="center"/>
    </xf>
    <xf numFmtId="184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 applyProtection="1">
      <alignment horizontal="right"/>
      <protection/>
    </xf>
    <xf numFmtId="175" fontId="23" fillId="0" borderId="14" xfId="0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horizontal="right" vertical="center"/>
    </xf>
    <xf numFmtId="184" fontId="23" fillId="0" borderId="14" xfId="0" applyNumberFormat="1" applyFont="1" applyFill="1" applyBorder="1" applyAlignment="1" applyProtection="1">
      <alignment horizontal="right" vertical="center"/>
      <protection/>
    </xf>
    <xf numFmtId="39" fontId="23" fillId="0" borderId="14" xfId="0" applyNumberFormat="1" applyFont="1" applyFill="1" applyBorder="1" applyAlignment="1" applyProtection="1">
      <alignment horizontal="right" vertical="center"/>
      <protection/>
    </xf>
    <xf numFmtId="175" fontId="20" fillId="0" borderId="0" xfId="0" applyFont="1" applyFill="1" applyBorder="1" applyAlignment="1">
      <alignment horizontal="left" vertical="center"/>
    </xf>
    <xf numFmtId="2" fontId="23" fillId="0" borderId="0" xfId="79" applyNumberFormat="1" applyFont="1" applyFill="1" applyBorder="1" applyAlignment="1">
      <alignment vertical="center"/>
      <protection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201" fontId="23" fillId="0" borderId="0" xfId="79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201" fontId="23" fillId="0" borderId="14" xfId="79" applyNumberFormat="1" applyFont="1" applyFill="1" applyBorder="1" applyAlignment="1">
      <alignment vertical="center"/>
      <protection/>
    </xf>
    <xf numFmtId="2" fontId="23" fillId="0" borderId="14" xfId="79" applyNumberFormat="1" applyFont="1" applyFill="1" applyBorder="1" applyAlignment="1">
      <alignment vertical="center"/>
      <protection/>
    </xf>
    <xf numFmtId="175" fontId="24" fillId="0" borderId="0" xfId="0" applyFont="1" applyFill="1" applyBorder="1" applyAlignment="1">
      <alignment horizontal="right" vertical="center" wrapText="1"/>
    </xf>
    <xf numFmtId="175" fontId="33" fillId="0" borderId="0" xfId="0" applyFont="1" applyFill="1" applyBorder="1" applyAlignment="1">
      <alignment horizontal="left" vertical="center"/>
    </xf>
    <xf numFmtId="175" fontId="33" fillId="0" borderId="0" xfId="0" applyFont="1" applyFill="1" applyBorder="1" applyAlignment="1">
      <alignment vertical="center"/>
    </xf>
    <xf numFmtId="175" fontId="24" fillId="33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 applyProtection="1">
      <alignment vertical="center"/>
      <protection/>
    </xf>
    <xf numFmtId="175" fontId="24" fillId="0" borderId="15" xfId="0" applyFont="1" applyFill="1" applyBorder="1" applyAlignment="1">
      <alignment horizontal="right" vertical="center" wrapText="1"/>
    </xf>
    <xf numFmtId="175" fontId="29" fillId="0" borderId="0" xfId="0" applyFont="1" applyFill="1" applyBorder="1" applyAlignment="1">
      <alignment/>
    </xf>
    <xf numFmtId="175" fontId="19" fillId="0" borderId="0" xfId="0" applyFont="1" applyFill="1" applyBorder="1" applyAlignment="1">
      <alignment horizontal="left"/>
    </xf>
    <xf numFmtId="174" fontId="19" fillId="0" borderId="0" xfId="0" applyNumberFormat="1" applyFont="1" applyFill="1" applyBorder="1" applyAlignment="1" applyProtection="1">
      <alignment horizontal="center"/>
      <protection/>
    </xf>
    <xf numFmtId="175" fontId="23" fillId="0" borderId="14" xfId="0" applyFont="1" applyFill="1" applyBorder="1" applyAlignment="1">
      <alignment horizontal="left" vertical="center"/>
    </xf>
    <xf numFmtId="175" fontId="19" fillId="0" borderId="14" xfId="0" applyFont="1" applyFill="1" applyBorder="1" applyAlignment="1">
      <alignment vertical="center"/>
    </xf>
    <xf numFmtId="188" fontId="23" fillId="0" borderId="14" xfId="0" applyNumberFormat="1" applyFont="1" applyFill="1" applyBorder="1" applyAlignment="1" applyProtection="1">
      <alignment horizontal="right" vertical="center"/>
      <protection/>
    </xf>
    <xf numFmtId="177" fontId="20" fillId="0" borderId="0" xfId="0" applyNumberFormat="1" applyFont="1" applyFill="1" applyBorder="1" applyAlignment="1">
      <alignment horizontal="right" vertical="center"/>
    </xf>
    <xf numFmtId="177" fontId="23" fillId="0" borderId="14" xfId="79" applyNumberFormat="1" applyFont="1" applyFill="1" applyBorder="1" applyAlignment="1">
      <alignment vertical="center"/>
      <protection/>
    </xf>
    <xf numFmtId="186" fontId="23" fillId="0" borderId="14" xfId="0" applyNumberFormat="1" applyFont="1" applyFill="1" applyBorder="1" applyAlignment="1" quotePrefix="1">
      <alignment horizontal="right" vertical="center"/>
    </xf>
    <xf numFmtId="185" fontId="23" fillId="0" borderId="14" xfId="0" applyNumberFormat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175" fontId="20" fillId="0" borderId="0" xfId="0" applyFont="1" applyBorder="1" applyAlignment="1">
      <alignment horizontal="right" vertical="center"/>
    </xf>
    <xf numFmtId="175" fontId="24" fillId="0" borderId="13" xfId="0" applyFont="1" applyFill="1" applyBorder="1" applyAlignment="1" quotePrefix="1">
      <alignment horizontal="right" vertical="center" wrapText="1"/>
    </xf>
    <xf numFmtId="175" fontId="19" fillId="0" borderId="14" xfId="0" applyFont="1" applyFill="1" applyBorder="1" applyAlignment="1">
      <alignment horizontal="right" vertical="center" wrapText="1"/>
    </xf>
    <xf numFmtId="175" fontId="32" fillId="0" borderId="0" xfId="0" applyFont="1" applyAlignment="1">
      <alignment horizontal="right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Border="1" applyAlignment="1">
      <alignment vertical="center"/>
    </xf>
    <xf numFmtId="175" fontId="24" fillId="0" borderId="13" xfId="0" applyFont="1" applyFill="1" applyBorder="1" applyAlignment="1">
      <alignment horizontal="left" vertical="center"/>
    </xf>
    <xf numFmtId="175" fontId="24" fillId="0" borderId="14" xfId="0" applyFont="1" applyFill="1" applyBorder="1" applyAlignment="1">
      <alignment horizontal="left" vertical="center"/>
    </xf>
    <xf numFmtId="175" fontId="24" fillId="0" borderId="14" xfId="0" applyFont="1" applyFill="1" applyBorder="1" applyAlignment="1" quotePrefix="1">
      <alignment horizontal="right" vertical="center" wrapText="1"/>
    </xf>
    <xf numFmtId="175" fontId="23" fillId="33" borderId="0" xfId="0" applyFont="1" applyFill="1" applyBorder="1" applyAlignment="1">
      <alignment horizontal="left" vertical="center" wrapText="1"/>
    </xf>
    <xf numFmtId="175" fontId="23" fillId="33" borderId="0" xfId="0" applyFont="1" applyFill="1" applyBorder="1" applyAlignment="1">
      <alignment horizontal="left" vertical="center"/>
    </xf>
    <xf numFmtId="175" fontId="20" fillId="0" borderId="0" xfId="0" applyFont="1" applyFill="1" applyBorder="1" applyAlignment="1">
      <alignment horizontal="right" vertical="center"/>
    </xf>
    <xf numFmtId="175" fontId="24" fillId="0" borderId="6" xfId="0" applyFont="1" applyFill="1" applyBorder="1" applyAlignment="1">
      <alignment horizontal="left" vertical="center" wrapText="1"/>
    </xf>
    <xf numFmtId="175" fontId="24" fillId="0" borderId="5" xfId="0" applyFont="1" applyFill="1" applyBorder="1" applyAlignment="1">
      <alignment horizontal="left" vertical="center" wrapText="1"/>
    </xf>
    <xf numFmtId="175" fontId="24" fillId="0" borderId="6" xfId="0" applyFont="1" applyFill="1" applyBorder="1" applyAlignment="1">
      <alignment horizontal="center" vertical="center" wrapText="1"/>
    </xf>
    <xf numFmtId="175" fontId="24" fillId="0" borderId="6" xfId="0" applyFont="1" applyFill="1" applyBorder="1" applyAlignment="1" quotePrefix="1">
      <alignment horizontal="right" vertical="center" wrapText="1"/>
    </xf>
    <xf numFmtId="175" fontId="24" fillId="0" borderId="5" xfId="0" applyFont="1" applyFill="1" applyBorder="1" applyAlignment="1" quotePrefix="1">
      <alignment horizontal="right" vertical="center" wrapText="1"/>
    </xf>
    <xf numFmtId="175" fontId="19" fillId="0" borderId="5" xfId="0" applyFont="1" applyFill="1" applyBorder="1" applyAlignment="1">
      <alignment horizontal="right" vertical="center" wrapText="1"/>
    </xf>
    <xf numFmtId="175" fontId="31" fillId="0" borderId="0" xfId="0" applyFont="1" applyFill="1" applyBorder="1" applyAlignment="1">
      <alignment horizontal="left" vertical="center" wrapText="1"/>
    </xf>
    <xf numFmtId="175" fontId="31" fillId="0" borderId="0" xfId="0" applyFont="1" applyFill="1" applyAlignment="1">
      <alignment horizontal="left" wrapText="1"/>
    </xf>
    <xf numFmtId="175" fontId="24" fillId="0" borderId="13" xfId="0" applyFont="1" applyFill="1" applyBorder="1" applyAlignment="1">
      <alignment horizontal="left" vertical="center" wrapText="1"/>
    </xf>
    <xf numFmtId="175" fontId="24" fillId="0" borderId="14" xfId="0" applyFont="1" applyFill="1" applyBorder="1" applyAlignment="1">
      <alignment horizontal="left" vertical="center" wrapText="1"/>
    </xf>
    <xf numFmtId="175" fontId="24" fillId="0" borderId="15" xfId="0" applyFont="1" applyFill="1" applyBorder="1" applyAlignment="1">
      <alignment horizontal="center" vertical="center" wrapText="1"/>
    </xf>
    <xf numFmtId="175" fontId="24" fillId="0" borderId="13" xfId="0" applyFont="1" applyFill="1" applyBorder="1" applyAlignment="1" quotePrefix="1">
      <alignment horizontal="center" vertical="center" wrapText="1"/>
    </xf>
    <xf numFmtId="175" fontId="19" fillId="0" borderId="14" xfId="0" applyFont="1" applyFill="1" applyBorder="1" applyAlignment="1">
      <alignment horizontal="center" vertical="center" wrapText="1"/>
    </xf>
    <xf numFmtId="175" fontId="19" fillId="0" borderId="14" xfId="0" applyFont="1" applyBorder="1" applyAlignment="1">
      <alignment horizontal="right" vertical="top"/>
    </xf>
    <xf numFmtId="175" fontId="24" fillId="0" borderId="13" xfId="0" applyFont="1" applyFill="1" applyBorder="1" applyAlignment="1">
      <alignment horizontal="center" vertical="center" wrapText="1"/>
    </xf>
    <xf numFmtId="175" fontId="19" fillId="0" borderId="13" xfId="0" applyFont="1" applyFill="1" applyBorder="1" applyAlignment="1">
      <alignment horizontal="left" vertical="center" wrapText="1"/>
    </xf>
    <xf numFmtId="175" fontId="19" fillId="0" borderId="14" xfId="0" applyFont="1" applyFill="1" applyBorder="1" applyAlignment="1">
      <alignment horizontal="left" vertical="center" wrapText="1"/>
    </xf>
    <xf numFmtId="175" fontId="24" fillId="0" borderId="14" xfId="0" applyFont="1" applyFill="1" applyBorder="1" applyAlignment="1">
      <alignment horizontal="center" vertical="center" wrapText="1"/>
    </xf>
    <xf numFmtId="175" fontId="21" fillId="0" borderId="15" xfId="0" applyFont="1" applyFill="1" applyBorder="1" applyAlignment="1">
      <alignment horizontal="right" vertical="center" wrapText="1"/>
    </xf>
    <xf numFmtId="175" fontId="24" fillId="0" borderId="13" xfId="0" applyFont="1" applyFill="1" applyBorder="1" applyAlignment="1">
      <alignment horizontal="right" vertical="center" wrapText="1"/>
    </xf>
    <xf numFmtId="175" fontId="24" fillId="0" borderId="14" xfId="0" applyFont="1" applyFill="1" applyBorder="1" applyAlignment="1">
      <alignment horizontal="right" vertical="center" wrapText="1"/>
    </xf>
    <xf numFmtId="175" fontId="32" fillId="0" borderId="0" xfId="0" applyFont="1" applyFill="1" applyAlignment="1">
      <alignment horizontal="right" vertical="top"/>
    </xf>
    <xf numFmtId="2" fontId="24" fillId="0" borderId="13" xfId="0" applyNumberFormat="1" applyFont="1" applyFill="1" applyBorder="1" applyAlignment="1">
      <alignment horizontal="right" vertical="center" wrapText="1"/>
    </xf>
    <xf numFmtId="175" fontId="31" fillId="0" borderId="0" xfId="0" applyFont="1" applyFill="1" applyBorder="1" applyAlignment="1">
      <alignment horizontal="justify" vertical="center" wrapText="1"/>
    </xf>
    <xf numFmtId="175" fontId="31" fillId="0" borderId="0" xfId="0" applyFont="1" applyFill="1" applyAlignment="1">
      <alignment horizontal="left" vertical="center" wrapText="1"/>
    </xf>
    <xf numFmtId="175" fontId="24" fillId="0" borderId="15" xfId="0" applyFont="1" applyFill="1" applyBorder="1" applyAlignment="1">
      <alignment horizontal="left" vertical="center" wrapText="1"/>
    </xf>
    <xf numFmtId="175" fontId="24" fillId="0" borderId="13" xfId="0" applyFont="1" applyFill="1" applyBorder="1" applyAlignment="1">
      <alignment vertical="center" wrapText="1"/>
    </xf>
    <xf numFmtId="175" fontId="19" fillId="0" borderId="14" xfId="0" applyFont="1" applyFill="1" applyBorder="1" applyAlignment="1">
      <alignment vertical="center" wrapText="1"/>
    </xf>
    <xf numFmtId="175" fontId="23" fillId="0" borderId="0" xfId="0" applyFont="1" applyFill="1" applyBorder="1" applyAlignment="1">
      <alignment horizontal="left" vertical="center" wrapText="1"/>
    </xf>
    <xf numFmtId="175" fontId="24" fillId="0" borderId="14" xfId="0" applyFont="1" applyFill="1" applyBorder="1" applyAlignment="1">
      <alignment vertical="center" wrapText="1"/>
    </xf>
    <xf numFmtId="175" fontId="31" fillId="0" borderId="0" xfId="0" applyFont="1" applyFill="1" applyBorder="1" applyAlignment="1">
      <alignment horizontal="left" vertical="top" wrapText="1"/>
    </xf>
    <xf numFmtId="2" fontId="31" fillId="0" borderId="0" xfId="0" applyNumberFormat="1" applyFont="1" applyFill="1" applyBorder="1" applyAlignment="1">
      <alignment horizontal="left" vertical="center" wrapText="1"/>
    </xf>
    <xf numFmtId="175" fontId="32" fillId="0" borderId="0" xfId="0" applyFont="1" applyFill="1" applyAlignment="1">
      <alignment horizontal="right" vertical="center"/>
    </xf>
    <xf numFmtId="177" fontId="24" fillId="0" borderId="13" xfId="0" applyNumberFormat="1" applyFont="1" applyFill="1" applyBorder="1" applyAlignment="1">
      <alignment horizontal="right" vertical="center" wrapText="1"/>
    </xf>
    <xf numFmtId="177" fontId="19" fillId="0" borderId="14" xfId="0" applyNumberFormat="1" applyFont="1" applyFill="1" applyBorder="1" applyAlignment="1">
      <alignment horizontal="right" vertical="center" wrapText="1"/>
    </xf>
    <xf numFmtId="175" fontId="34" fillId="0" borderId="0" xfId="0" applyFont="1" applyFill="1" applyBorder="1" applyAlignment="1">
      <alignment horizontal="left" vertical="center"/>
    </xf>
    <xf numFmtId="175" fontId="19" fillId="0" borderId="13" xfId="0" applyFont="1" applyFill="1" applyBorder="1" applyAlignment="1">
      <alignment horizontal="left" vertical="center"/>
    </xf>
    <xf numFmtId="175" fontId="19" fillId="0" borderId="14" xfId="0" applyFont="1" applyFill="1" applyBorder="1" applyAlignment="1">
      <alignment horizontal="left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" xfId="33"/>
    <cellStyle name="Base 0 dec" xfId="34"/>
    <cellStyle name="Base 1 dec" xfId="35"/>
    <cellStyle name="Base 2 dec" xfId="36"/>
    <cellStyle name="Buena" xfId="37"/>
    <cellStyle name="Cabecera 1" xfId="38"/>
    <cellStyle name="Cabecera 2" xfId="39"/>
    <cellStyle name="Cálculo" xfId="40"/>
    <cellStyle name="Capitulo" xfId="41"/>
    <cellStyle name="Celda de comprobación" xfId="42"/>
    <cellStyle name="Celda vinculada" xfId="43"/>
    <cellStyle name="Custom - Modelo8" xfId="44"/>
    <cellStyle name="Dec(1)" xfId="45"/>
    <cellStyle name="Dec(2)" xfId="46"/>
    <cellStyle name="Descripciones" xfId="47"/>
    <cellStyle name="Enc. der" xfId="48"/>
    <cellStyle name="Enc. izq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tiqueta" xfId="58"/>
    <cellStyle name="Euro" xfId="59"/>
    <cellStyle name="Fecha" xfId="60"/>
    <cellStyle name="Fijo" xfId="61"/>
    <cellStyle name="hh" xfId="62"/>
    <cellStyle name="Hyperlink" xfId="63"/>
    <cellStyle name="Followed Hyperlink" xfId="64"/>
    <cellStyle name="Incorrecto" xfId="65"/>
    <cellStyle name="Linea Inferior" xfId="66"/>
    <cellStyle name="Linea Superior" xfId="67"/>
    <cellStyle name="Linea Tipo" xfId="68"/>
    <cellStyle name="Miles" xfId="69"/>
    <cellStyle name="Miles 1 dec" xfId="70"/>
    <cellStyle name="Comma" xfId="71"/>
    <cellStyle name="Comma [0]" xfId="72"/>
    <cellStyle name="Currency" xfId="73"/>
    <cellStyle name="Currency [0]" xfId="74"/>
    <cellStyle name="Monetario0" xfId="75"/>
    <cellStyle name="Neutral" xfId="76"/>
    <cellStyle name="Normal_AGENDA_2004" xfId="77"/>
    <cellStyle name="Normal_Hoja1_Pág. 15 Modif" xfId="78"/>
    <cellStyle name="Normal_Libro2" xfId="79"/>
    <cellStyle name="Normal_Pág. 15 Modif" xfId="80"/>
    <cellStyle name="Notas" xfId="81"/>
    <cellStyle name="Num. cuadro" xfId="82"/>
    <cellStyle name="Pie" xfId="83"/>
    <cellStyle name="Percent" xfId="84"/>
    <cellStyle name="Punto0" xfId="85"/>
    <cellStyle name="Salida" xfId="86"/>
    <cellStyle name="Texto de advertencia" xfId="87"/>
    <cellStyle name="Texto explicativo" xfId="88"/>
    <cellStyle name="Titul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EBF9EB"/>
      <rgbColor rgb="00FFFFE1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stento_agend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T95"/>
  <sheetViews>
    <sheetView showGridLines="0" view="pageBreakPreview" zoomScale="60" zoomScaleNormal="60" zoomScalePageLayoutView="0" workbookViewId="0" topLeftCell="A55">
      <selection activeCell="J6" sqref="J6"/>
    </sheetView>
  </sheetViews>
  <sheetFormatPr defaultColWidth="5.4453125" defaultRowHeight="15.75"/>
  <cols>
    <col min="1" max="4" width="2.77734375" style="25" customWidth="1"/>
    <col min="5" max="5" width="47.4453125" style="25" customWidth="1"/>
    <col min="6" max="6" width="12.10546875" style="43" customWidth="1"/>
    <col min="7" max="7" width="11.6640625" style="43" customWidth="1"/>
    <col min="8" max="8" width="11.99609375" style="43" customWidth="1"/>
    <col min="9" max="11" width="11.4453125" style="21" customWidth="1"/>
    <col min="12" max="12" width="1.88671875" style="21" customWidth="1"/>
    <col min="13" max="13" width="12.99609375" style="43" customWidth="1"/>
    <col min="14" max="14" width="12.88671875" style="43" customWidth="1"/>
    <col min="15" max="15" width="7.77734375" style="25" customWidth="1"/>
    <col min="16" max="16" width="9.10546875" style="26" bestFit="1" customWidth="1"/>
    <col min="17" max="17" width="12.4453125" style="26" customWidth="1"/>
    <col min="18" max="18" width="5.4453125" style="25" customWidth="1"/>
    <col min="19" max="19" width="12.77734375" style="25" customWidth="1"/>
    <col min="20" max="20" width="15.10546875" style="43" bestFit="1" customWidth="1"/>
    <col min="21" max="26" width="5.4453125" style="25" customWidth="1"/>
    <col min="27" max="28" width="5.77734375" style="25" customWidth="1"/>
    <col min="29" max="31" width="5.4453125" style="25" customWidth="1"/>
    <col min="32" max="32" width="12.77734375" style="25" customWidth="1"/>
    <col min="33" max="16384" width="5.4453125" style="25" customWidth="1"/>
  </cols>
  <sheetData>
    <row r="1" spans="1:15" ht="26.25">
      <c r="A1" s="75" t="s">
        <v>15</v>
      </c>
      <c r="E1" s="72"/>
      <c r="F1" s="72"/>
      <c r="G1" s="73"/>
      <c r="H1" s="72"/>
      <c r="I1" s="72"/>
      <c r="J1" s="72"/>
      <c r="K1" s="72"/>
      <c r="L1" s="72"/>
      <c r="M1" s="72"/>
      <c r="N1" s="352" t="s">
        <v>207</v>
      </c>
      <c r="O1" s="352"/>
    </row>
    <row r="2" spans="1:15" ht="26.25">
      <c r="A2" s="75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4.25" customHeight="1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4.75" customHeight="1">
      <c r="A4" s="358" t="s">
        <v>231</v>
      </c>
      <c r="B4" s="358"/>
      <c r="C4" s="358"/>
      <c r="D4" s="358"/>
      <c r="E4" s="358"/>
      <c r="F4" s="353">
        <v>2000</v>
      </c>
      <c r="G4" s="353">
        <v>2001</v>
      </c>
      <c r="H4" s="353">
        <v>2002</v>
      </c>
      <c r="I4" s="353">
        <v>2003</v>
      </c>
      <c r="J4" s="353">
        <v>2004</v>
      </c>
      <c r="K4" s="353">
        <v>2005</v>
      </c>
      <c r="L4" s="296"/>
      <c r="M4" s="356" t="s">
        <v>449</v>
      </c>
      <c r="N4" s="357"/>
      <c r="O4" s="357"/>
    </row>
    <row r="5" spans="1:15" ht="24.75" customHeight="1">
      <c r="A5" s="359"/>
      <c r="B5" s="359"/>
      <c r="C5" s="359"/>
      <c r="D5" s="359"/>
      <c r="E5" s="359"/>
      <c r="F5" s="360"/>
      <c r="G5" s="354"/>
      <c r="H5" s="354"/>
      <c r="I5" s="354"/>
      <c r="J5" s="354"/>
      <c r="K5" s="354"/>
      <c r="L5" s="297"/>
      <c r="M5" s="298" t="s">
        <v>232</v>
      </c>
      <c r="N5" s="298" t="s">
        <v>233</v>
      </c>
      <c r="O5" s="299" t="s">
        <v>234</v>
      </c>
    </row>
    <row r="6" spans="1:15" ht="15.75">
      <c r="A6" s="291"/>
      <c r="B6" s="291"/>
      <c r="C6" s="291"/>
      <c r="D6" s="291"/>
      <c r="E6" s="291"/>
      <c r="F6" s="292"/>
      <c r="G6" s="293"/>
      <c r="H6" s="293"/>
      <c r="I6" s="293"/>
      <c r="J6" s="293"/>
      <c r="K6" s="294"/>
      <c r="L6" s="293"/>
      <c r="M6" s="294"/>
      <c r="N6" s="294"/>
      <c r="O6" s="295"/>
    </row>
    <row r="7" spans="1:15" ht="47.25" customHeight="1">
      <c r="A7" s="291" t="s">
        <v>487</v>
      </c>
      <c r="B7" s="291"/>
      <c r="C7" s="291"/>
      <c r="D7" s="291"/>
      <c r="E7" s="291"/>
      <c r="F7" s="56"/>
      <c r="G7" s="170"/>
      <c r="H7" s="170"/>
      <c r="I7" s="170"/>
      <c r="J7" s="170"/>
      <c r="K7" s="56"/>
      <c r="L7" s="104"/>
      <c r="M7" s="105"/>
      <c r="N7" s="56"/>
      <c r="O7" s="171"/>
    </row>
    <row r="8" spans="1:20" ht="16.5" customHeight="1">
      <c r="A8" s="228"/>
      <c r="B8" s="228" t="s">
        <v>269</v>
      </c>
      <c r="C8" s="228"/>
      <c r="D8" s="228"/>
      <c r="E8" s="228"/>
      <c r="F8" s="229">
        <v>13096686</v>
      </c>
      <c r="G8" s="229">
        <v>13243179</v>
      </c>
      <c r="H8" s="229">
        <v>13457569</v>
      </c>
      <c r="I8" s="229">
        <v>13662425</v>
      </c>
      <c r="J8" s="229">
        <v>13858569</v>
      </c>
      <c r="K8" s="229">
        <v>14007495</v>
      </c>
      <c r="L8" s="229"/>
      <c r="M8" s="229">
        <v>104874282</v>
      </c>
      <c r="N8" s="229">
        <v>14187741</v>
      </c>
      <c r="O8" s="230">
        <v>13.528331950820888</v>
      </c>
      <c r="T8" s="172"/>
    </row>
    <row r="9" spans="1:20" ht="11.25" customHeight="1">
      <c r="A9" s="29"/>
      <c r="B9" s="29"/>
      <c r="C9" s="29"/>
      <c r="D9" s="29"/>
      <c r="E9" s="29"/>
      <c r="F9" s="38"/>
      <c r="G9" s="38"/>
      <c r="H9" s="38"/>
      <c r="I9" s="38"/>
      <c r="J9" s="38"/>
      <c r="K9" s="38"/>
      <c r="L9" s="38"/>
      <c r="M9" s="38"/>
      <c r="N9" s="38"/>
      <c r="O9" s="177"/>
      <c r="T9" s="172"/>
    </row>
    <row r="10" spans="1:20" ht="15.75">
      <c r="A10" s="52"/>
      <c r="B10" s="52"/>
      <c r="C10" s="29" t="s">
        <v>278</v>
      </c>
      <c r="D10" s="29"/>
      <c r="E10" s="29"/>
      <c r="F10" s="38">
        <v>6407213</v>
      </c>
      <c r="G10" s="38">
        <v>6459991</v>
      </c>
      <c r="H10" s="38">
        <v>6564569</v>
      </c>
      <c r="I10" s="38">
        <v>6664498</v>
      </c>
      <c r="J10" s="38">
        <v>6760176</v>
      </c>
      <c r="K10" s="38">
        <v>6832822</v>
      </c>
      <c r="L10" s="38"/>
      <c r="M10" s="38">
        <v>51654642</v>
      </c>
      <c r="N10" s="38">
        <v>7085931</v>
      </c>
      <c r="O10" s="177">
        <v>13.717897802873166</v>
      </c>
      <c r="T10" s="172"/>
    </row>
    <row r="11" spans="1:20" ht="19.5" customHeight="1">
      <c r="A11" s="231"/>
      <c r="B11" s="231"/>
      <c r="C11" s="228" t="s">
        <v>279</v>
      </c>
      <c r="D11" s="228"/>
      <c r="E11" s="228"/>
      <c r="F11" s="229">
        <v>6689473</v>
      </c>
      <c r="G11" s="229">
        <v>6783188</v>
      </c>
      <c r="H11" s="229">
        <v>6893000</v>
      </c>
      <c r="I11" s="229">
        <v>6997927</v>
      </c>
      <c r="J11" s="229">
        <v>7098393</v>
      </c>
      <c r="K11" s="229">
        <v>7174673</v>
      </c>
      <c r="L11" s="229"/>
      <c r="M11" s="229">
        <v>53219640</v>
      </c>
      <c r="N11" s="229">
        <v>7101810</v>
      </c>
      <c r="O11" s="230">
        <v>13.344340547963121</v>
      </c>
      <c r="T11" s="172"/>
    </row>
    <row r="12" spans="1:20" ht="24" customHeight="1">
      <c r="A12" s="52"/>
      <c r="B12" s="52"/>
      <c r="C12" s="29"/>
      <c r="D12" s="29"/>
      <c r="E12" s="29"/>
      <c r="F12" s="38"/>
      <c r="G12" s="38"/>
      <c r="H12" s="38"/>
      <c r="I12" s="38"/>
      <c r="J12" s="38"/>
      <c r="K12" s="38"/>
      <c r="L12" s="38"/>
      <c r="M12" s="38"/>
      <c r="N12" s="38"/>
      <c r="O12" s="177"/>
      <c r="T12" s="172"/>
    </row>
    <row r="13" spans="1:20" ht="16.5" customHeight="1">
      <c r="A13" s="29"/>
      <c r="B13" s="29" t="s">
        <v>270</v>
      </c>
      <c r="C13" s="29"/>
      <c r="D13" s="29"/>
      <c r="E13" s="3"/>
      <c r="F13" s="38">
        <v>1366320</v>
      </c>
      <c r="G13" s="38">
        <v>1298143</v>
      </c>
      <c r="H13" s="38">
        <v>1319158</v>
      </c>
      <c r="I13" s="38">
        <v>1339239</v>
      </c>
      <c r="J13" s="38">
        <v>1358466</v>
      </c>
      <c r="K13" s="38">
        <v>1373064</v>
      </c>
      <c r="L13" s="38"/>
      <c r="M13" s="54">
        <v>10114161</v>
      </c>
      <c r="N13" s="38">
        <v>1392059</v>
      </c>
      <c r="O13" s="177">
        <v>13.763464908260802</v>
      </c>
      <c r="T13" s="172"/>
    </row>
    <row r="14" spans="1:20" ht="6" customHeight="1">
      <c r="A14" s="29"/>
      <c r="B14" s="29"/>
      <c r="C14" s="29"/>
      <c r="D14" s="29"/>
      <c r="E14" s="3"/>
      <c r="F14" s="38"/>
      <c r="G14" s="38"/>
      <c r="H14" s="38"/>
      <c r="I14" s="38"/>
      <c r="J14" s="38"/>
      <c r="K14" s="38"/>
      <c r="L14" s="38"/>
      <c r="M14" s="54"/>
      <c r="N14" s="38"/>
      <c r="O14" s="177"/>
      <c r="T14" s="172"/>
    </row>
    <row r="15" spans="1:20" ht="16.5" customHeight="1">
      <c r="A15" s="228"/>
      <c r="B15" s="228" t="s">
        <v>271</v>
      </c>
      <c r="C15" s="228"/>
      <c r="D15" s="228"/>
      <c r="E15" s="232"/>
      <c r="F15" s="229">
        <v>2810601</v>
      </c>
      <c r="G15" s="229">
        <v>2621461</v>
      </c>
      <c r="H15" s="229">
        <v>2663900</v>
      </c>
      <c r="I15" s="229">
        <v>2704450</v>
      </c>
      <c r="J15" s="229">
        <v>2743277</v>
      </c>
      <c r="K15" s="229">
        <v>2772756</v>
      </c>
      <c r="L15" s="229"/>
      <c r="M15" s="233">
        <v>22036681</v>
      </c>
      <c r="N15" s="229">
        <v>2810918</v>
      </c>
      <c r="O15" s="230">
        <v>12.755632302341718</v>
      </c>
      <c r="T15" s="172"/>
    </row>
    <row r="16" spans="1:20" ht="6" customHeight="1">
      <c r="A16" s="29"/>
      <c r="B16" s="29"/>
      <c r="C16" s="29"/>
      <c r="D16" s="29"/>
      <c r="E16" s="3"/>
      <c r="F16" s="38"/>
      <c r="G16" s="38"/>
      <c r="H16" s="38"/>
      <c r="I16" s="38"/>
      <c r="J16" s="38"/>
      <c r="K16" s="38"/>
      <c r="L16" s="38"/>
      <c r="M16" s="54"/>
      <c r="N16" s="38"/>
      <c r="O16" s="177"/>
      <c r="T16" s="172"/>
    </row>
    <row r="17" spans="1:20" ht="16.5" customHeight="1">
      <c r="A17" s="29"/>
      <c r="B17" s="29" t="s">
        <v>272</v>
      </c>
      <c r="C17" s="29"/>
      <c r="D17" s="29"/>
      <c r="E17" s="3"/>
      <c r="F17" s="38">
        <v>7815751</v>
      </c>
      <c r="G17" s="38">
        <v>8183796</v>
      </c>
      <c r="H17" s="38">
        <v>8316281</v>
      </c>
      <c r="I17" s="38">
        <v>8442876</v>
      </c>
      <c r="J17" s="38">
        <v>8564084</v>
      </c>
      <c r="K17" s="38">
        <v>8656116</v>
      </c>
      <c r="L17" s="38"/>
      <c r="M17" s="54">
        <v>67134774</v>
      </c>
      <c r="N17" s="38">
        <v>8764401</v>
      </c>
      <c r="O17" s="177">
        <v>13.054934838985233</v>
      </c>
      <c r="T17" s="172"/>
    </row>
    <row r="18" spans="1:20" ht="6" customHeight="1">
      <c r="A18" s="29"/>
      <c r="B18" s="29"/>
      <c r="C18" s="29"/>
      <c r="D18" s="29"/>
      <c r="E18" s="3"/>
      <c r="F18" s="38"/>
      <c r="G18" s="38"/>
      <c r="H18" s="38"/>
      <c r="I18" s="38"/>
      <c r="J18" s="38"/>
      <c r="K18" s="38"/>
      <c r="L18" s="38"/>
      <c r="M18" s="54"/>
      <c r="N18" s="38"/>
      <c r="O18" s="177"/>
      <c r="T18" s="172"/>
    </row>
    <row r="19" spans="1:20" ht="16.5" customHeight="1">
      <c r="A19" s="228"/>
      <c r="B19" s="228" t="s">
        <v>273</v>
      </c>
      <c r="C19" s="228"/>
      <c r="D19" s="228"/>
      <c r="E19" s="232"/>
      <c r="F19" s="229">
        <v>471164</v>
      </c>
      <c r="G19" s="229">
        <v>553707</v>
      </c>
      <c r="H19" s="229">
        <v>562670</v>
      </c>
      <c r="I19" s="229">
        <v>571236</v>
      </c>
      <c r="J19" s="229">
        <v>579437</v>
      </c>
      <c r="K19" s="229">
        <v>585664</v>
      </c>
      <c r="L19" s="229"/>
      <c r="M19" s="233">
        <v>5588666</v>
      </c>
      <c r="N19" s="229">
        <v>592149</v>
      </c>
      <c r="O19" s="230">
        <v>10.59553388948275</v>
      </c>
      <c r="T19" s="172"/>
    </row>
    <row r="20" spans="1:20" ht="6" customHeight="1">
      <c r="A20" s="29"/>
      <c r="B20" s="29"/>
      <c r="C20" s="29"/>
      <c r="D20" s="29"/>
      <c r="E20" s="3"/>
      <c r="F20" s="38"/>
      <c r="G20" s="38"/>
      <c r="H20" s="38"/>
      <c r="I20" s="38"/>
      <c r="J20" s="38"/>
      <c r="K20" s="38"/>
      <c r="L20" s="38"/>
      <c r="M20" s="54"/>
      <c r="N20" s="38"/>
      <c r="O20" s="177"/>
      <c r="T20" s="172"/>
    </row>
    <row r="21" spans="1:20" ht="16.5" customHeight="1">
      <c r="A21" s="29"/>
      <c r="B21" s="29" t="s">
        <v>283</v>
      </c>
      <c r="C21" s="29"/>
      <c r="D21" s="29"/>
      <c r="E21" s="3"/>
      <c r="F21" s="173">
        <v>632850</v>
      </c>
      <c r="G21" s="38">
        <v>586072</v>
      </c>
      <c r="H21" s="38">
        <v>595560</v>
      </c>
      <c r="I21" s="38">
        <v>604624</v>
      </c>
      <c r="J21" s="38">
        <v>613305</v>
      </c>
      <c r="K21" s="38">
        <v>619895</v>
      </c>
      <c r="L21" s="38"/>
      <c r="M21" s="68" t="s">
        <v>505</v>
      </c>
      <c r="N21" s="38">
        <v>628214</v>
      </c>
      <c r="O21" s="177" t="s">
        <v>506</v>
      </c>
      <c r="T21" s="172"/>
    </row>
    <row r="22" spans="1:20" ht="6" customHeight="1">
      <c r="A22" s="29"/>
      <c r="B22" s="29"/>
      <c r="C22" s="29"/>
      <c r="D22" s="29"/>
      <c r="E22" s="3"/>
      <c r="F22" s="173"/>
      <c r="G22" s="38"/>
      <c r="H22" s="38"/>
      <c r="I22" s="38"/>
      <c r="J22" s="38"/>
      <c r="K22" s="38"/>
      <c r="L22" s="38"/>
      <c r="M22" s="68"/>
      <c r="N22" s="38"/>
      <c r="O22" s="177"/>
      <c r="T22" s="172"/>
    </row>
    <row r="23" spans="1:20" ht="16.5" customHeight="1">
      <c r="A23" s="228"/>
      <c r="B23" s="228" t="s">
        <v>274</v>
      </c>
      <c r="C23" s="228"/>
      <c r="D23" s="228"/>
      <c r="E23" s="228"/>
      <c r="F23" s="229">
        <v>3549998</v>
      </c>
      <c r="G23" s="229">
        <v>3647469</v>
      </c>
      <c r="H23" s="229">
        <v>3706517</v>
      </c>
      <c r="I23" s="229">
        <v>3762940</v>
      </c>
      <c r="J23" s="229">
        <v>3816962</v>
      </c>
      <c r="K23" s="229">
        <v>3857980</v>
      </c>
      <c r="L23" s="229"/>
      <c r="M23" s="233">
        <v>29056405</v>
      </c>
      <c r="N23" s="229">
        <v>3818800</v>
      </c>
      <c r="O23" s="230">
        <v>13.142713284730165</v>
      </c>
      <c r="T23" s="172"/>
    </row>
    <row r="24" spans="1:20" ht="24" customHeight="1">
      <c r="A24" s="29"/>
      <c r="B24" s="29"/>
      <c r="C24" s="29"/>
      <c r="D24" s="29"/>
      <c r="E24" s="29"/>
      <c r="F24" s="38"/>
      <c r="G24" s="38"/>
      <c r="H24" s="38"/>
      <c r="I24" s="38"/>
      <c r="J24" s="38"/>
      <c r="K24" s="38"/>
      <c r="L24" s="38"/>
      <c r="M24" s="38"/>
      <c r="N24" s="38"/>
      <c r="O24" s="177"/>
      <c r="T24" s="172"/>
    </row>
    <row r="25" spans="1:20" ht="16.5" customHeight="1">
      <c r="A25" s="29"/>
      <c r="B25" s="29" t="s">
        <v>275</v>
      </c>
      <c r="C25" s="29"/>
      <c r="D25" s="29"/>
      <c r="E25" s="29"/>
      <c r="F25" s="38">
        <v>9551961</v>
      </c>
      <c r="G25" s="38">
        <v>9664590</v>
      </c>
      <c r="H25" s="38">
        <v>9821048</v>
      </c>
      <c r="I25" s="38">
        <v>9970547</v>
      </c>
      <c r="J25" s="38">
        <v>10113689</v>
      </c>
      <c r="K25" s="38">
        <v>10222372</v>
      </c>
      <c r="L25" s="38"/>
      <c r="M25" s="38">
        <v>65864883</v>
      </c>
      <c r="N25" s="38">
        <v>10353404</v>
      </c>
      <c r="O25" s="177">
        <v>15.719156443350851</v>
      </c>
      <c r="T25" s="172"/>
    </row>
    <row r="26" spans="1:20" ht="6" customHeight="1">
      <c r="A26" s="29"/>
      <c r="B26" s="29"/>
      <c r="C26" s="29"/>
      <c r="D26" s="29"/>
      <c r="E26" s="29"/>
      <c r="F26" s="38"/>
      <c r="G26" s="38"/>
      <c r="H26" s="38"/>
      <c r="I26" s="38"/>
      <c r="J26" s="38"/>
      <c r="K26" s="38"/>
      <c r="L26" s="38"/>
      <c r="M26" s="38"/>
      <c r="N26" s="38"/>
      <c r="O26" s="177"/>
      <c r="T26" s="172"/>
    </row>
    <row r="27" spans="1:20" ht="15.75">
      <c r="A27" s="228"/>
      <c r="B27" s="228" t="s">
        <v>276</v>
      </c>
      <c r="C27" s="228"/>
      <c r="D27" s="228"/>
      <c r="E27" s="228"/>
      <c r="F27" s="229">
        <v>1752449</v>
      </c>
      <c r="G27" s="229">
        <v>1870808</v>
      </c>
      <c r="H27" s="229">
        <v>1901094</v>
      </c>
      <c r="I27" s="229">
        <v>1930033</v>
      </c>
      <c r="J27" s="229">
        <v>1957741</v>
      </c>
      <c r="K27" s="229">
        <v>1978780</v>
      </c>
      <c r="L27" s="229"/>
      <c r="M27" s="229">
        <v>14351780</v>
      </c>
      <c r="N27" s="229">
        <v>2004556</v>
      </c>
      <c r="O27" s="230">
        <v>13.967298829831561</v>
      </c>
      <c r="T27" s="172"/>
    </row>
    <row r="28" spans="1:20" ht="6" customHeight="1">
      <c r="A28" s="29"/>
      <c r="B28" s="29"/>
      <c r="C28" s="29"/>
      <c r="D28" s="29"/>
      <c r="E28" s="29"/>
      <c r="F28" s="38"/>
      <c r="G28" s="38"/>
      <c r="H28" s="38"/>
      <c r="I28" s="38"/>
      <c r="J28" s="38"/>
      <c r="K28" s="38"/>
      <c r="L28" s="38"/>
      <c r="M28" s="38"/>
      <c r="N28" s="38"/>
      <c r="O28" s="177"/>
      <c r="T28" s="172"/>
    </row>
    <row r="29" spans="1:20" ht="16.5" customHeight="1">
      <c r="A29" s="29"/>
      <c r="B29" s="29" t="s">
        <v>277</v>
      </c>
      <c r="C29" s="29"/>
      <c r="D29" s="29"/>
      <c r="E29" s="29"/>
      <c r="F29" s="38">
        <v>1792276</v>
      </c>
      <c r="G29" s="38">
        <v>1707781</v>
      </c>
      <c r="H29" s="38">
        <v>1735427</v>
      </c>
      <c r="I29" s="38">
        <v>1761845</v>
      </c>
      <c r="J29" s="38">
        <v>1787139</v>
      </c>
      <c r="K29" s="38">
        <v>1806343</v>
      </c>
      <c r="L29" s="38"/>
      <c r="M29" s="38">
        <v>24657619</v>
      </c>
      <c r="N29" s="38">
        <v>1829781</v>
      </c>
      <c r="O29" s="177">
        <v>7.420752993222907</v>
      </c>
      <c r="T29" s="172"/>
    </row>
    <row r="30" spans="1:20" ht="24" customHeight="1">
      <c r="A30" s="3"/>
      <c r="B30" s="3"/>
      <c r="C30" s="29"/>
      <c r="D30" s="29"/>
      <c r="E30" s="29"/>
      <c r="F30" s="38"/>
      <c r="G30" s="38"/>
      <c r="H30" s="38"/>
      <c r="I30" s="38"/>
      <c r="J30" s="38"/>
      <c r="K30" s="38"/>
      <c r="L30" s="38"/>
      <c r="M30" s="38"/>
      <c r="N30" s="38"/>
      <c r="O30" s="78"/>
      <c r="T30" s="172"/>
    </row>
    <row r="31" spans="1:20" ht="16.5" customHeight="1">
      <c r="A31" s="228"/>
      <c r="B31" s="228" t="s">
        <v>488</v>
      </c>
      <c r="C31" s="228"/>
      <c r="D31" s="228"/>
      <c r="E31" s="228"/>
      <c r="F31" s="229">
        <v>9239590</v>
      </c>
      <c r="G31" s="229">
        <v>9861995</v>
      </c>
      <c r="H31" s="229">
        <v>10029462</v>
      </c>
      <c r="I31" s="229">
        <v>10182130</v>
      </c>
      <c r="J31" s="229">
        <v>10343762</v>
      </c>
      <c r="K31" s="229">
        <v>10462421</v>
      </c>
      <c r="L31" s="229"/>
      <c r="M31" s="234" t="s">
        <v>506</v>
      </c>
      <c r="N31" s="229">
        <v>10609737</v>
      </c>
      <c r="O31" s="230" t="s">
        <v>506</v>
      </c>
      <c r="T31" s="172"/>
    </row>
    <row r="32" spans="1:20" ht="6" customHeight="1">
      <c r="A32" s="29"/>
      <c r="B32" s="29"/>
      <c r="C32" s="29"/>
      <c r="D32" s="29"/>
      <c r="E32" s="29"/>
      <c r="F32" s="38"/>
      <c r="G32" s="38"/>
      <c r="H32" s="38"/>
      <c r="I32" s="38"/>
      <c r="J32" s="38"/>
      <c r="K32" s="38"/>
      <c r="L32" s="38"/>
      <c r="M32" s="34"/>
      <c r="N32" s="38"/>
      <c r="O32" s="177"/>
      <c r="T32" s="172"/>
    </row>
    <row r="33" spans="1:20" ht="15.75">
      <c r="A33" s="29"/>
      <c r="B33" s="29" t="s">
        <v>489</v>
      </c>
      <c r="C33" s="29"/>
      <c r="D33" s="29"/>
      <c r="E33" s="3"/>
      <c r="F33" s="38">
        <v>1401645</v>
      </c>
      <c r="G33" s="38">
        <v>1428523</v>
      </c>
      <c r="H33" s="38">
        <v>1462721</v>
      </c>
      <c r="I33" s="38">
        <v>1484988</v>
      </c>
      <c r="J33" s="38">
        <v>1528214</v>
      </c>
      <c r="K33" s="38">
        <v>1555274</v>
      </c>
      <c r="L33" s="38"/>
      <c r="M33" s="34" t="s">
        <v>506</v>
      </c>
      <c r="N33" s="38">
        <v>1573111</v>
      </c>
      <c r="O33" s="177" t="s">
        <v>506</v>
      </c>
      <c r="T33" s="172"/>
    </row>
    <row r="34" spans="1:20" ht="6.75" customHeight="1">
      <c r="A34" s="29"/>
      <c r="B34" s="29"/>
      <c r="C34" s="29"/>
      <c r="D34" s="29"/>
      <c r="E34" s="3"/>
      <c r="F34" s="38"/>
      <c r="G34" s="38"/>
      <c r="H34" s="38"/>
      <c r="I34" s="38"/>
      <c r="J34" s="38"/>
      <c r="K34" s="38"/>
      <c r="L34" s="38"/>
      <c r="M34" s="34"/>
      <c r="N34" s="38"/>
      <c r="O34" s="177"/>
      <c r="T34" s="172"/>
    </row>
    <row r="35" spans="1:20" ht="16.5" customHeight="1">
      <c r="A35" s="228"/>
      <c r="B35" s="228" t="s">
        <v>280</v>
      </c>
      <c r="C35" s="228"/>
      <c r="D35" s="228"/>
      <c r="E35" s="232"/>
      <c r="F35" s="229">
        <v>2455451</v>
      </c>
      <c r="G35" s="229">
        <v>1952661</v>
      </c>
      <c r="H35" s="229">
        <v>1965386</v>
      </c>
      <c r="I35" s="229">
        <v>1995307</v>
      </c>
      <c r="J35" s="229">
        <v>1986593</v>
      </c>
      <c r="K35" s="229">
        <v>1989800</v>
      </c>
      <c r="L35" s="229"/>
      <c r="M35" s="234" t="s">
        <v>506</v>
      </c>
      <c r="N35" s="229">
        <v>2004893</v>
      </c>
      <c r="O35" s="230" t="s">
        <v>506</v>
      </c>
      <c r="T35" s="172"/>
    </row>
    <row r="36" spans="1:20" ht="6" customHeight="1">
      <c r="A36" s="29"/>
      <c r="B36" s="29"/>
      <c r="C36" s="29"/>
      <c r="D36" s="29"/>
      <c r="E36" s="3"/>
      <c r="F36" s="38"/>
      <c r="G36" s="38"/>
      <c r="H36" s="38"/>
      <c r="I36" s="38"/>
      <c r="J36" s="38"/>
      <c r="K36" s="38"/>
      <c r="L36" s="38"/>
      <c r="M36" s="34"/>
      <c r="N36" s="38"/>
      <c r="O36" s="177"/>
      <c r="T36" s="172"/>
    </row>
    <row r="37" spans="1:20" ht="16.5" customHeight="1">
      <c r="A37" s="3"/>
      <c r="B37" s="3" t="s">
        <v>281</v>
      </c>
      <c r="C37" s="3"/>
      <c r="D37" s="3"/>
      <c r="E37" s="3"/>
      <c r="F37" s="38">
        <v>7364144</v>
      </c>
      <c r="G37" s="38">
        <v>7446358</v>
      </c>
      <c r="H37" s="38">
        <v>7566905</v>
      </c>
      <c r="I37" s="38">
        <v>7682092</v>
      </c>
      <c r="J37" s="38">
        <v>7792379</v>
      </c>
      <c r="K37" s="38">
        <v>7876117</v>
      </c>
      <c r="L37" s="38"/>
      <c r="M37" s="175">
        <v>83598481</v>
      </c>
      <c r="N37" s="38">
        <v>7978842</v>
      </c>
      <c r="O37" s="177">
        <v>9.544242795512039</v>
      </c>
      <c r="T37" s="172"/>
    </row>
    <row r="38" spans="1:20" ht="6" customHeight="1">
      <c r="A38" s="3"/>
      <c r="B38" s="3"/>
      <c r="C38" s="3"/>
      <c r="D38" s="3"/>
      <c r="E38" s="3"/>
      <c r="F38" s="38"/>
      <c r="G38" s="38"/>
      <c r="H38" s="38"/>
      <c r="I38" s="38"/>
      <c r="J38" s="38"/>
      <c r="K38" s="38"/>
      <c r="L38" s="38"/>
      <c r="M38" s="176"/>
      <c r="N38" s="38"/>
      <c r="O38" s="177"/>
      <c r="T38" s="172"/>
    </row>
    <row r="39" spans="1:20" ht="16.5" customHeight="1">
      <c r="A39" s="228"/>
      <c r="B39" s="228" t="s">
        <v>282</v>
      </c>
      <c r="C39" s="228"/>
      <c r="D39" s="228"/>
      <c r="E39" s="228"/>
      <c r="F39" s="229">
        <v>5085064</v>
      </c>
      <c r="G39" s="229">
        <v>5142146</v>
      </c>
      <c r="H39" s="229">
        <v>5225391</v>
      </c>
      <c r="I39" s="229">
        <v>5304932</v>
      </c>
      <c r="J39" s="229">
        <v>5381094</v>
      </c>
      <c r="K39" s="229">
        <v>5438919</v>
      </c>
      <c r="L39" s="229"/>
      <c r="M39" s="262">
        <v>19053525</v>
      </c>
      <c r="N39" s="229">
        <v>5507136</v>
      </c>
      <c r="O39" s="230">
        <v>28.903502107877678</v>
      </c>
      <c r="T39" s="172"/>
    </row>
    <row r="40" spans="1:20" ht="6" customHeight="1">
      <c r="A40" s="29"/>
      <c r="B40" s="29"/>
      <c r="C40" s="29"/>
      <c r="D40" s="29"/>
      <c r="E40" s="29"/>
      <c r="F40" s="38"/>
      <c r="G40" s="38"/>
      <c r="H40" s="38"/>
      <c r="I40" s="38"/>
      <c r="J40" s="38"/>
      <c r="K40" s="38"/>
      <c r="L40" s="38"/>
      <c r="M40" s="176"/>
      <c r="N40" s="38"/>
      <c r="O40" s="177"/>
      <c r="T40" s="172"/>
    </row>
    <row r="41" spans="1:20" ht="16.5" customHeight="1">
      <c r="A41" s="29"/>
      <c r="B41" s="29" t="s">
        <v>283</v>
      </c>
      <c r="C41" s="29"/>
      <c r="D41" s="29"/>
      <c r="E41" s="29"/>
      <c r="F41" s="38">
        <v>647478</v>
      </c>
      <c r="G41" s="38">
        <v>654675</v>
      </c>
      <c r="H41" s="38">
        <v>665273</v>
      </c>
      <c r="I41" s="38">
        <v>675401</v>
      </c>
      <c r="J41" s="38">
        <v>685096</v>
      </c>
      <c r="K41" s="38">
        <v>692459</v>
      </c>
      <c r="L41" s="38"/>
      <c r="M41" s="175">
        <v>2222276</v>
      </c>
      <c r="N41" s="38">
        <v>701763</v>
      </c>
      <c r="O41" s="177">
        <v>31.578570798586675</v>
      </c>
      <c r="T41" s="172"/>
    </row>
    <row r="42" spans="1:20" ht="24" customHeight="1">
      <c r="A42" s="3"/>
      <c r="B42" s="3"/>
      <c r="C42" s="3"/>
      <c r="D42" s="3"/>
      <c r="E42" s="29"/>
      <c r="F42" s="35"/>
      <c r="G42" s="68"/>
      <c r="H42" s="68"/>
      <c r="I42" s="68"/>
      <c r="J42" s="68"/>
      <c r="K42" s="35"/>
      <c r="L42" s="68"/>
      <c r="M42" s="68"/>
      <c r="N42" s="35"/>
      <c r="O42" s="78"/>
      <c r="T42" s="172"/>
    </row>
    <row r="43" spans="2:20" ht="16.5" customHeight="1">
      <c r="B43" s="3" t="s">
        <v>284</v>
      </c>
      <c r="C43" s="3"/>
      <c r="D43" s="3"/>
      <c r="E43" s="29"/>
      <c r="F43" s="97"/>
      <c r="G43" s="97"/>
      <c r="H43" s="97"/>
      <c r="I43" s="97"/>
      <c r="J43" s="97"/>
      <c r="K43" s="97"/>
      <c r="L43" s="97"/>
      <c r="M43" s="97"/>
      <c r="N43" s="97"/>
      <c r="O43" s="34"/>
      <c r="T43" s="172"/>
    </row>
    <row r="44" spans="1:20" ht="12.75" customHeight="1">
      <c r="A44" s="235"/>
      <c r="B44" s="232" t="s">
        <v>79</v>
      </c>
      <c r="C44" s="232"/>
      <c r="D44" s="232"/>
      <c r="E44" s="228"/>
      <c r="F44" s="263">
        <v>74.3</v>
      </c>
      <c r="G44" s="263">
        <v>74.4</v>
      </c>
      <c r="H44" s="263">
        <v>74.6</v>
      </c>
      <c r="I44" s="263">
        <v>74.6</v>
      </c>
      <c r="J44" s="263">
        <v>74.6</v>
      </c>
      <c r="K44" s="263">
        <v>74.6</v>
      </c>
      <c r="L44" s="263"/>
      <c r="M44" s="263">
        <v>74.8</v>
      </c>
      <c r="N44" s="263">
        <v>75.45</v>
      </c>
      <c r="O44" s="230" t="s">
        <v>506</v>
      </c>
      <c r="T44" s="172"/>
    </row>
    <row r="45" spans="1:20" ht="12" customHeight="1">
      <c r="A45" s="3"/>
      <c r="B45" s="3"/>
      <c r="C45" s="3"/>
      <c r="D45" s="3"/>
      <c r="E45" s="29"/>
      <c r="F45" s="97"/>
      <c r="G45" s="97"/>
      <c r="H45" s="97"/>
      <c r="I45" s="97"/>
      <c r="J45" s="97"/>
      <c r="K45" s="97"/>
      <c r="L45" s="97"/>
      <c r="M45" s="97"/>
      <c r="N45" s="97"/>
      <c r="O45" s="177"/>
      <c r="T45" s="172"/>
    </row>
    <row r="46" spans="1:20" ht="16.5" customHeight="1">
      <c r="A46" s="3"/>
      <c r="C46" s="29" t="s">
        <v>278</v>
      </c>
      <c r="D46" s="29"/>
      <c r="E46" s="3"/>
      <c r="F46" s="97">
        <v>71.5</v>
      </c>
      <c r="G46" s="97">
        <v>71.7</v>
      </c>
      <c r="H46" s="97">
        <v>71.8</v>
      </c>
      <c r="I46" s="97">
        <v>71.9</v>
      </c>
      <c r="J46" s="97">
        <v>71.9</v>
      </c>
      <c r="K46" s="97">
        <v>71.8</v>
      </c>
      <c r="L46" s="97"/>
      <c r="M46" s="97">
        <v>72.4</v>
      </c>
      <c r="N46" s="97">
        <v>72.93</v>
      </c>
      <c r="O46" s="177" t="s">
        <v>506</v>
      </c>
      <c r="T46" s="172"/>
    </row>
    <row r="47" spans="1:20" ht="16.5" customHeight="1">
      <c r="A47" s="228"/>
      <c r="B47" s="235"/>
      <c r="C47" s="228" t="s">
        <v>279</v>
      </c>
      <c r="D47" s="228"/>
      <c r="E47" s="232"/>
      <c r="F47" s="263">
        <v>77</v>
      </c>
      <c r="G47" s="263">
        <v>77.2</v>
      </c>
      <c r="H47" s="263">
        <v>77.3</v>
      </c>
      <c r="I47" s="263">
        <v>77.3</v>
      </c>
      <c r="J47" s="263">
        <v>77.3</v>
      </c>
      <c r="K47" s="263">
        <v>77.3</v>
      </c>
      <c r="L47" s="263"/>
      <c r="M47" s="263">
        <v>77.2</v>
      </c>
      <c r="N47" s="263">
        <v>77.98</v>
      </c>
      <c r="O47" s="230" t="s">
        <v>506</v>
      </c>
      <c r="P47" s="16"/>
      <c r="T47" s="172"/>
    </row>
    <row r="48" spans="1:20" ht="48" customHeight="1">
      <c r="A48" s="291" t="s">
        <v>490</v>
      </c>
      <c r="B48" s="108"/>
      <c r="C48" s="108"/>
      <c r="D48" s="108"/>
      <c r="E48" s="108"/>
      <c r="F48" s="23"/>
      <c r="G48" s="23"/>
      <c r="H48" s="23"/>
      <c r="I48" s="23"/>
      <c r="J48" s="23"/>
      <c r="K48" s="23"/>
      <c r="L48" s="23"/>
      <c r="M48" s="23"/>
      <c r="N48" s="23"/>
      <c r="O48" s="171"/>
      <c r="T48" s="172"/>
    </row>
    <row r="49" spans="1:20" ht="16.5" customHeight="1">
      <c r="A49" s="29"/>
      <c r="B49" s="29" t="s">
        <v>285</v>
      </c>
      <c r="C49" s="29"/>
      <c r="D49" s="29"/>
      <c r="E49" s="29"/>
      <c r="F49" s="38">
        <v>335359</v>
      </c>
      <c r="G49" s="38">
        <v>332419</v>
      </c>
      <c r="H49" s="38">
        <v>326754</v>
      </c>
      <c r="I49" s="38">
        <v>327700</v>
      </c>
      <c r="J49" s="38">
        <v>337546</v>
      </c>
      <c r="K49" s="38">
        <v>330115</v>
      </c>
      <c r="L49" s="38"/>
      <c r="M49" s="38">
        <v>2567906</v>
      </c>
      <c r="N49" s="38">
        <v>325972</v>
      </c>
      <c r="O49" s="177">
        <v>12.69407836579688</v>
      </c>
      <c r="T49" s="172"/>
    </row>
    <row r="50" spans="1:20" ht="6" customHeight="1">
      <c r="A50" s="29"/>
      <c r="B50" s="29"/>
      <c r="C50" s="29"/>
      <c r="D50" s="29"/>
      <c r="E50" s="29"/>
      <c r="F50" s="38"/>
      <c r="G50" s="38"/>
      <c r="H50" s="38"/>
      <c r="I50" s="38"/>
      <c r="J50" s="38"/>
      <c r="K50" s="38"/>
      <c r="L50" s="38"/>
      <c r="M50" s="38"/>
      <c r="N50" s="38"/>
      <c r="O50" s="177"/>
      <c r="T50" s="172"/>
    </row>
    <row r="51" spans="1:20" ht="16.5" customHeight="1">
      <c r="A51" s="228"/>
      <c r="B51" s="228" t="s">
        <v>286</v>
      </c>
      <c r="C51" s="228"/>
      <c r="D51" s="228"/>
      <c r="E51" s="228"/>
      <c r="F51" s="229">
        <v>286302</v>
      </c>
      <c r="G51" s="229">
        <v>288994</v>
      </c>
      <c r="H51" s="229">
        <v>290935</v>
      </c>
      <c r="I51" s="229">
        <v>295061</v>
      </c>
      <c r="J51" s="229">
        <v>300198</v>
      </c>
      <c r="K51" s="229">
        <v>295932</v>
      </c>
      <c r="L51" s="229"/>
      <c r="M51" s="229">
        <v>1947310</v>
      </c>
      <c r="N51" s="229">
        <v>292183</v>
      </c>
      <c r="O51" s="230">
        <v>15.004442025152647</v>
      </c>
      <c r="T51" s="172"/>
    </row>
    <row r="52" spans="1:20" ht="5.25" customHeight="1">
      <c r="A52" s="29"/>
      <c r="B52" s="29"/>
      <c r="C52" s="29"/>
      <c r="D52" s="29"/>
      <c r="E52" s="29"/>
      <c r="F52" s="38"/>
      <c r="G52" s="38"/>
      <c r="H52" s="38"/>
      <c r="I52" s="38"/>
      <c r="J52" s="38"/>
      <c r="K52" s="38"/>
      <c r="L52" s="38"/>
      <c r="M52" s="38"/>
      <c r="N52" s="38"/>
      <c r="O52" s="177"/>
      <c r="T52" s="172"/>
    </row>
    <row r="53" spans="1:20" ht="16.5" customHeight="1">
      <c r="A53" s="29"/>
      <c r="B53" s="29" t="s">
        <v>287</v>
      </c>
      <c r="C53" s="29"/>
      <c r="D53" s="29"/>
      <c r="E53" s="29"/>
      <c r="F53" s="38">
        <v>42874</v>
      </c>
      <c r="G53" s="38">
        <v>43368</v>
      </c>
      <c r="H53" s="38">
        <v>44299</v>
      </c>
      <c r="I53" s="38">
        <v>45123</v>
      </c>
      <c r="J53" s="38">
        <v>45716</v>
      </c>
      <c r="K53" s="38">
        <v>47493</v>
      </c>
      <c r="L53" s="38"/>
      <c r="M53" s="38">
        <v>495240</v>
      </c>
      <c r="N53" s="38">
        <v>48191</v>
      </c>
      <c r="O53" s="177">
        <v>9.73083757370164</v>
      </c>
      <c r="T53" s="172"/>
    </row>
    <row r="54" spans="1:20" ht="5.25" customHeight="1">
      <c r="A54" s="29"/>
      <c r="B54" s="29"/>
      <c r="C54" s="29"/>
      <c r="D54" s="29"/>
      <c r="E54" s="29"/>
      <c r="F54" s="38"/>
      <c r="G54" s="38"/>
      <c r="H54" s="38"/>
      <c r="I54" s="38"/>
      <c r="J54" s="38"/>
      <c r="K54" s="38"/>
      <c r="L54" s="38"/>
      <c r="M54" s="38"/>
      <c r="N54" s="38"/>
      <c r="O54" s="177"/>
      <c r="T54" s="172"/>
    </row>
    <row r="55" spans="1:20" ht="16.5" customHeight="1">
      <c r="A55" s="228"/>
      <c r="B55" s="228" t="s">
        <v>288</v>
      </c>
      <c r="C55" s="228"/>
      <c r="D55" s="228"/>
      <c r="E55" s="228"/>
      <c r="F55" s="229">
        <v>5717</v>
      </c>
      <c r="G55" s="229">
        <v>5289</v>
      </c>
      <c r="H55" s="229">
        <v>4975</v>
      </c>
      <c r="I55" s="229">
        <v>3976</v>
      </c>
      <c r="J55" s="229">
        <v>4098</v>
      </c>
      <c r="K55" s="229">
        <v>3777</v>
      </c>
      <c r="L55" s="229"/>
      <c r="M55" s="229">
        <v>32603</v>
      </c>
      <c r="N55" s="229">
        <v>3738</v>
      </c>
      <c r="O55" s="230">
        <v>11.46520258871883</v>
      </c>
      <c r="T55" s="172"/>
    </row>
    <row r="56" spans="1:20" ht="5.25" customHeight="1">
      <c r="A56" s="29"/>
      <c r="B56" s="29"/>
      <c r="C56" s="29"/>
      <c r="D56" s="29"/>
      <c r="E56" s="29"/>
      <c r="F56" s="38"/>
      <c r="G56" s="38"/>
      <c r="H56" s="38"/>
      <c r="I56" s="38"/>
      <c r="J56" s="38"/>
      <c r="K56" s="38"/>
      <c r="L56" s="38"/>
      <c r="M56" s="38"/>
      <c r="N56" s="38"/>
      <c r="O56" s="177"/>
      <c r="T56" s="172"/>
    </row>
    <row r="57" spans="1:20" ht="16.5" customHeight="1">
      <c r="A57" s="29"/>
      <c r="B57" s="29" t="s">
        <v>289</v>
      </c>
      <c r="C57" s="29"/>
      <c r="D57" s="29"/>
      <c r="E57" s="29"/>
      <c r="F57" s="38">
        <v>83758</v>
      </c>
      <c r="G57" s="38">
        <v>81046</v>
      </c>
      <c r="H57" s="38">
        <v>74151</v>
      </c>
      <c r="I57" s="38">
        <v>70496</v>
      </c>
      <c r="J57" s="38">
        <v>72247</v>
      </c>
      <c r="K57" s="38">
        <v>68747</v>
      </c>
      <c r="L57" s="38"/>
      <c r="M57" s="38">
        <v>595713</v>
      </c>
      <c r="N57" s="38">
        <v>66506</v>
      </c>
      <c r="O57" s="177">
        <v>11.16410083379077</v>
      </c>
      <c r="T57" s="172"/>
    </row>
    <row r="58" spans="1:20" ht="5.25" customHeight="1">
      <c r="A58" s="29"/>
      <c r="B58" s="29"/>
      <c r="C58" s="29"/>
      <c r="D58" s="29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177"/>
      <c r="T58" s="172"/>
    </row>
    <row r="59" spans="1:20" ht="16.5" customHeight="1">
      <c r="A59" s="228"/>
      <c r="B59" s="228" t="s">
        <v>290</v>
      </c>
      <c r="C59" s="228"/>
      <c r="D59" s="228"/>
      <c r="E59" s="228"/>
      <c r="F59" s="229">
        <v>5745</v>
      </c>
      <c r="G59" s="229">
        <v>5831</v>
      </c>
      <c r="H59" s="229">
        <v>6503</v>
      </c>
      <c r="I59" s="229">
        <v>7081</v>
      </c>
      <c r="J59" s="229">
        <v>7381</v>
      </c>
      <c r="K59" s="229">
        <v>7399</v>
      </c>
      <c r="L59" s="229"/>
      <c r="M59" s="229">
        <v>70184</v>
      </c>
      <c r="N59" s="229">
        <v>7963</v>
      </c>
      <c r="O59" s="230">
        <v>11.34589080132224</v>
      </c>
      <c r="T59" s="172"/>
    </row>
    <row r="60" spans="1:20" ht="48" customHeight="1">
      <c r="A60" s="291" t="s">
        <v>80</v>
      </c>
      <c r="B60" s="108"/>
      <c r="C60" s="108"/>
      <c r="D60" s="108"/>
      <c r="E60" s="108"/>
      <c r="F60" s="23"/>
      <c r="G60" s="23"/>
      <c r="H60" s="23"/>
      <c r="I60" s="23"/>
      <c r="J60" s="23"/>
      <c r="K60" s="23"/>
      <c r="L60" s="23"/>
      <c r="M60" s="23"/>
      <c r="N60" s="23"/>
      <c r="O60" s="171"/>
      <c r="T60" s="172"/>
    </row>
    <row r="61" spans="1:20" ht="15.75">
      <c r="A61" s="3"/>
      <c r="B61" s="3" t="s">
        <v>291</v>
      </c>
      <c r="C61" s="3"/>
      <c r="D61" s="3"/>
      <c r="E61" s="3"/>
      <c r="F61" s="38">
        <v>13096686</v>
      </c>
      <c r="G61" s="38">
        <v>13243179</v>
      </c>
      <c r="H61" s="38">
        <v>13457569</v>
      </c>
      <c r="I61" s="38">
        <v>13662425</v>
      </c>
      <c r="J61" s="38">
        <v>13858569</v>
      </c>
      <c r="K61" s="38">
        <v>14007495</v>
      </c>
      <c r="L61" s="38"/>
      <c r="M61" s="38">
        <v>104874282</v>
      </c>
      <c r="N61" s="38">
        <v>14187741</v>
      </c>
      <c r="O61" s="177">
        <v>13.528331950820888</v>
      </c>
      <c r="T61" s="172"/>
    </row>
    <row r="62" spans="1:20" ht="6" customHeight="1">
      <c r="A62" s="3"/>
      <c r="B62" s="3"/>
      <c r="C62" s="3"/>
      <c r="D62" s="3"/>
      <c r="E62" s="3"/>
      <c r="F62" s="38"/>
      <c r="G62" s="38"/>
      <c r="H62" s="38"/>
      <c r="I62" s="38"/>
      <c r="J62" s="38"/>
      <c r="K62" s="38"/>
      <c r="L62" s="38"/>
      <c r="M62" s="38"/>
      <c r="N62" s="38"/>
      <c r="O62" s="177"/>
      <c r="T62" s="172"/>
    </row>
    <row r="63" spans="1:20" ht="15.75">
      <c r="A63" s="232"/>
      <c r="B63" s="228"/>
      <c r="C63" s="228" t="s">
        <v>292</v>
      </c>
      <c r="D63" s="228"/>
      <c r="E63" s="231"/>
      <c r="F63" s="229">
        <v>5852422</v>
      </c>
      <c r="G63" s="229">
        <v>6128133</v>
      </c>
      <c r="H63" s="229">
        <v>6780769</v>
      </c>
      <c r="I63" s="229">
        <v>6805394</v>
      </c>
      <c r="J63" s="229">
        <v>6822612</v>
      </c>
      <c r="K63" s="229">
        <v>6398108</v>
      </c>
      <c r="L63" s="229"/>
      <c r="M63" s="229">
        <v>48913644</v>
      </c>
      <c r="N63" s="229">
        <v>6111348</v>
      </c>
      <c r="O63" s="230">
        <v>12.4941580717233</v>
      </c>
      <c r="T63" s="172"/>
    </row>
    <row r="64" spans="1:20" ht="19.5" customHeight="1">
      <c r="A64" s="3"/>
      <c r="B64" s="29"/>
      <c r="C64" s="29" t="s">
        <v>293</v>
      </c>
      <c r="D64" s="29"/>
      <c r="E64" s="52"/>
      <c r="F64" s="38">
        <v>7244264</v>
      </c>
      <c r="G64" s="38">
        <v>7115046</v>
      </c>
      <c r="H64" s="38">
        <v>6676800</v>
      </c>
      <c r="I64" s="38">
        <v>6857031</v>
      </c>
      <c r="J64" s="38">
        <v>7035957</v>
      </c>
      <c r="K64" s="38">
        <v>7609387</v>
      </c>
      <c r="L64" s="38"/>
      <c r="M64" s="38">
        <v>55960638</v>
      </c>
      <c r="N64" s="38">
        <v>8076393</v>
      </c>
      <c r="O64" s="177">
        <v>14.432274699941768</v>
      </c>
      <c r="T64" s="172"/>
    </row>
    <row r="65" spans="1:20" ht="12" customHeight="1">
      <c r="A65" s="3"/>
      <c r="B65" s="29"/>
      <c r="C65" s="29"/>
      <c r="D65" s="29"/>
      <c r="E65" s="52"/>
      <c r="F65" s="38"/>
      <c r="G65" s="38"/>
      <c r="H65" s="38"/>
      <c r="I65" s="38"/>
      <c r="J65" s="38"/>
      <c r="K65" s="38"/>
      <c r="L65" s="38"/>
      <c r="M65" s="38"/>
      <c r="N65" s="38"/>
      <c r="O65" s="177"/>
      <c r="T65" s="172"/>
    </row>
    <row r="66" spans="1:20" ht="15.75">
      <c r="A66" s="228"/>
      <c r="B66" s="228" t="s">
        <v>294</v>
      </c>
      <c r="C66" s="228"/>
      <c r="D66" s="228"/>
      <c r="E66" s="228"/>
      <c r="F66" s="229">
        <v>1533</v>
      </c>
      <c r="G66" s="229">
        <v>1546</v>
      </c>
      <c r="H66" s="229">
        <v>1555</v>
      </c>
      <c r="I66" s="229">
        <v>1517</v>
      </c>
      <c r="J66" s="229">
        <v>1602</v>
      </c>
      <c r="K66" s="229">
        <v>1609</v>
      </c>
      <c r="L66" s="229"/>
      <c r="M66" s="229">
        <v>19683</v>
      </c>
      <c r="N66" s="229">
        <v>1627</v>
      </c>
      <c r="O66" s="230">
        <v>8.266016359294822</v>
      </c>
      <c r="T66" s="172"/>
    </row>
    <row r="67" spans="1:20" ht="6" customHeight="1">
      <c r="A67" s="29"/>
      <c r="B67" s="29"/>
      <c r="C67" s="29"/>
      <c r="D67" s="29"/>
      <c r="E67" s="29"/>
      <c r="F67" s="38"/>
      <c r="G67" s="38"/>
      <c r="H67" s="38"/>
      <c r="I67" s="38"/>
      <c r="J67" s="38"/>
      <c r="K67" s="38"/>
      <c r="L67" s="38"/>
      <c r="M67" s="38"/>
      <c r="N67" s="38"/>
      <c r="O67" s="177"/>
      <c r="T67" s="172"/>
    </row>
    <row r="68" spans="1:20" ht="15.75">
      <c r="A68" s="29"/>
      <c r="B68" s="29" t="s">
        <v>81</v>
      </c>
      <c r="C68" s="29"/>
      <c r="D68" s="29"/>
      <c r="E68" s="29"/>
      <c r="F68" s="38">
        <v>11463</v>
      </c>
      <c r="G68" s="38">
        <v>12229</v>
      </c>
      <c r="H68" s="38">
        <v>12188</v>
      </c>
      <c r="I68" s="38">
        <v>12660</v>
      </c>
      <c r="J68" s="38">
        <v>12792</v>
      </c>
      <c r="K68" s="38">
        <v>13144</v>
      </c>
      <c r="L68" s="38"/>
      <c r="M68" s="38">
        <v>164329</v>
      </c>
      <c r="N68" s="38">
        <v>13212</v>
      </c>
      <c r="O68" s="177">
        <v>8.039968599577676</v>
      </c>
      <c r="T68" s="172"/>
    </row>
    <row r="69" spans="1:20" ht="6" customHeight="1">
      <c r="A69" s="29"/>
      <c r="B69" s="29"/>
      <c r="C69" s="29"/>
      <c r="D69" s="29"/>
      <c r="E69" s="29"/>
      <c r="F69" s="38"/>
      <c r="G69" s="38"/>
      <c r="H69" s="38"/>
      <c r="I69" s="38"/>
      <c r="J69" s="38"/>
      <c r="K69" s="38"/>
      <c r="L69" s="38"/>
      <c r="M69" s="38"/>
      <c r="N69" s="38"/>
      <c r="O69" s="177"/>
      <c r="T69" s="172"/>
    </row>
    <row r="70" spans="1:20" ht="15.75">
      <c r="A70" s="228"/>
      <c r="B70" s="228" t="s">
        <v>295</v>
      </c>
      <c r="C70" s="228"/>
      <c r="D70" s="228"/>
      <c r="E70" s="228"/>
      <c r="F70" s="229">
        <v>14481</v>
      </c>
      <c r="G70" s="229">
        <v>14435</v>
      </c>
      <c r="H70" s="229">
        <v>15189</v>
      </c>
      <c r="I70" s="229">
        <v>15541</v>
      </c>
      <c r="J70" s="229">
        <v>15013</v>
      </c>
      <c r="K70" s="229">
        <v>15839</v>
      </c>
      <c r="L70" s="229"/>
      <c r="M70" s="229">
        <v>214162</v>
      </c>
      <c r="N70" s="229">
        <v>16504</v>
      </c>
      <c r="O70" s="230">
        <v>7.7063157796434485</v>
      </c>
      <c r="T70" s="172"/>
    </row>
    <row r="71" spans="1:20" ht="6" customHeight="1">
      <c r="A71" s="29"/>
      <c r="B71" s="29"/>
      <c r="C71" s="29"/>
      <c r="D71" s="29"/>
      <c r="E71" s="29"/>
      <c r="F71" s="38"/>
      <c r="G71" s="38"/>
      <c r="H71" s="38"/>
      <c r="I71" s="38"/>
      <c r="J71" s="38"/>
      <c r="K71" s="38"/>
      <c r="L71" s="38"/>
      <c r="M71" s="38"/>
      <c r="N71" s="38"/>
      <c r="O71" s="177"/>
      <c r="T71" s="172"/>
    </row>
    <row r="72" spans="1:20" ht="15.75">
      <c r="A72" s="29"/>
      <c r="B72" s="29" t="s">
        <v>296</v>
      </c>
      <c r="C72" s="29"/>
      <c r="D72" s="29"/>
      <c r="E72" s="29"/>
      <c r="F72" s="38">
        <v>6890</v>
      </c>
      <c r="G72" s="38">
        <v>6897</v>
      </c>
      <c r="H72" s="38">
        <v>5285</v>
      </c>
      <c r="I72" s="38">
        <v>6462</v>
      </c>
      <c r="J72" s="38">
        <v>6393</v>
      </c>
      <c r="K72" s="38">
        <v>7999</v>
      </c>
      <c r="L72" s="38"/>
      <c r="M72" s="38">
        <v>75364</v>
      </c>
      <c r="N72" s="38">
        <v>8602</v>
      </c>
      <c r="O72" s="177">
        <v>11.41393768908232</v>
      </c>
      <c r="T72" s="172"/>
    </row>
    <row r="73" spans="1:20" ht="6" customHeight="1">
      <c r="A73" s="29"/>
      <c r="B73" s="29"/>
      <c r="C73" s="29"/>
      <c r="D73" s="29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177"/>
      <c r="T73" s="172"/>
    </row>
    <row r="74" spans="1:20" ht="15.75">
      <c r="A74" s="232"/>
      <c r="B74" s="232" t="s">
        <v>82</v>
      </c>
      <c r="C74" s="232"/>
      <c r="D74" s="232"/>
      <c r="E74" s="232"/>
      <c r="F74" s="229">
        <v>4618</v>
      </c>
      <c r="G74" s="229">
        <v>4629</v>
      </c>
      <c r="H74" s="229">
        <v>4952</v>
      </c>
      <c r="I74" s="229">
        <v>5144</v>
      </c>
      <c r="J74" s="229">
        <v>5088</v>
      </c>
      <c r="K74" s="229">
        <v>5966</v>
      </c>
      <c r="L74" s="229"/>
      <c r="M74" s="229">
        <v>54765</v>
      </c>
      <c r="N74" s="229">
        <v>5721</v>
      </c>
      <c r="O74" s="230">
        <v>10.446453026568063</v>
      </c>
      <c r="T74" s="172"/>
    </row>
    <row r="75" spans="1:20" ht="48" customHeight="1">
      <c r="A75" s="291" t="s">
        <v>254</v>
      </c>
      <c r="B75" s="18"/>
      <c r="C75" s="18"/>
      <c r="D75" s="18"/>
      <c r="E75" s="18"/>
      <c r="F75" s="174"/>
      <c r="G75" s="174"/>
      <c r="H75" s="174"/>
      <c r="I75" s="174"/>
      <c r="J75" s="174"/>
      <c r="K75" s="174"/>
      <c r="L75" s="174"/>
      <c r="M75" s="174"/>
      <c r="N75" s="174"/>
      <c r="O75" s="171"/>
      <c r="T75" s="172"/>
    </row>
    <row r="76" spans="1:20" ht="16.5" customHeight="1">
      <c r="A76" s="3"/>
      <c r="B76" s="3" t="s">
        <v>83</v>
      </c>
      <c r="C76" s="3"/>
      <c r="D76" s="3"/>
      <c r="E76" s="3"/>
      <c r="F76" s="38"/>
      <c r="G76" s="38"/>
      <c r="H76" s="38"/>
      <c r="I76" s="38"/>
      <c r="J76" s="38"/>
      <c r="K76" s="38"/>
      <c r="L76" s="38"/>
      <c r="M76" s="38"/>
      <c r="N76" s="38"/>
      <c r="O76" s="78"/>
      <c r="T76" s="172"/>
    </row>
    <row r="77" spans="1:20" ht="11.25" customHeight="1">
      <c r="A77" s="232"/>
      <c r="B77" s="232" t="s">
        <v>389</v>
      </c>
      <c r="C77" s="232"/>
      <c r="D77" s="232"/>
      <c r="E77" s="232"/>
      <c r="F77" s="229">
        <v>405423</v>
      </c>
      <c r="G77" s="229">
        <v>429479</v>
      </c>
      <c r="H77" s="229">
        <v>414489.04</v>
      </c>
      <c r="I77" s="229">
        <v>524070</v>
      </c>
      <c r="J77" s="229">
        <v>499510</v>
      </c>
      <c r="K77" s="229">
        <v>627222</v>
      </c>
      <c r="L77" s="229"/>
      <c r="M77" s="229">
        <v>4902700</v>
      </c>
      <c r="N77" s="229">
        <v>612191</v>
      </c>
      <c r="O77" s="230">
        <v>12.486813388541009</v>
      </c>
      <c r="T77" s="172"/>
    </row>
    <row r="78" spans="1:20" ht="7.5" customHeight="1">
      <c r="A78" s="3"/>
      <c r="B78" s="3"/>
      <c r="C78" s="3"/>
      <c r="D78" s="3"/>
      <c r="E78" s="3"/>
      <c r="F78" s="38"/>
      <c r="G78" s="38"/>
      <c r="H78" s="38"/>
      <c r="I78" s="38"/>
      <c r="J78" s="38"/>
      <c r="K78" s="38"/>
      <c r="L78" s="38"/>
      <c r="M78" s="38"/>
      <c r="N78" s="38"/>
      <c r="O78" s="177"/>
      <c r="T78" s="172"/>
    </row>
    <row r="79" spans="1:20" ht="16.5" customHeight="1">
      <c r="A79" s="3"/>
      <c r="B79" s="3" t="s">
        <v>509</v>
      </c>
      <c r="C79" s="3"/>
      <c r="D79" s="3"/>
      <c r="E79" s="3"/>
      <c r="T79" s="172"/>
    </row>
    <row r="80" spans="1:20" ht="15.75">
      <c r="A80" s="3"/>
      <c r="B80" s="3" t="s">
        <v>508</v>
      </c>
      <c r="C80" s="3"/>
      <c r="D80" s="3"/>
      <c r="E80" s="3"/>
      <c r="F80" s="38">
        <v>1013157</v>
      </c>
      <c r="G80" s="38">
        <v>1084552</v>
      </c>
      <c r="H80" s="38">
        <v>1086157</v>
      </c>
      <c r="I80" s="38">
        <v>542332</v>
      </c>
      <c r="J80" s="38">
        <v>1687575</v>
      </c>
      <c r="K80" s="38">
        <v>1697575</v>
      </c>
      <c r="L80" s="38"/>
      <c r="M80" s="34" t="s">
        <v>505</v>
      </c>
      <c r="N80" s="38">
        <v>979729</v>
      </c>
      <c r="O80" s="177" t="s">
        <v>506</v>
      </c>
      <c r="T80" s="172"/>
    </row>
    <row r="81" spans="1:20" ht="6" customHeight="1">
      <c r="A81" s="3"/>
      <c r="B81" s="3"/>
      <c r="C81" s="3"/>
      <c r="D81" s="3"/>
      <c r="E81" s="3"/>
      <c r="F81" s="38"/>
      <c r="G81" s="38"/>
      <c r="H81" s="38"/>
      <c r="I81" s="38"/>
      <c r="J81" s="38"/>
      <c r="K81" s="38"/>
      <c r="L81" s="38"/>
      <c r="M81" s="34"/>
      <c r="N81" s="38"/>
      <c r="O81" s="177"/>
      <c r="T81" s="172"/>
    </row>
    <row r="82" spans="1:20" ht="15.75">
      <c r="A82" s="3"/>
      <c r="B82" s="3" t="s">
        <v>511</v>
      </c>
      <c r="C82" s="3"/>
      <c r="D82" s="3"/>
      <c r="E82" s="3"/>
      <c r="F82" s="25"/>
      <c r="G82" s="25"/>
      <c r="H82" s="25"/>
      <c r="I82" s="25"/>
      <c r="J82" s="25"/>
      <c r="K82" s="25"/>
      <c r="L82" s="25"/>
      <c r="M82" s="25"/>
      <c r="N82" s="25"/>
      <c r="T82" s="172"/>
    </row>
    <row r="83" spans="1:20" ht="15.75">
      <c r="A83" s="232"/>
      <c r="B83" s="232" t="s">
        <v>510</v>
      </c>
      <c r="C83" s="232"/>
      <c r="D83" s="232"/>
      <c r="E83" s="232"/>
      <c r="F83" s="229">
        <v>100</v>
      </c>
      <c r="G83" s="229">
        <v>99</v>
      </c>
      <c r="H83" s="229">
        <v>841</v>
      </c>
      <c r="I83" s="229">
        <v>803</v>
      </c>
      <c r="J83" s="229">
        <v>805</v>
      </c>
      <c r="K83" s="229">
        <v>904</v>
      </c>
      <c r="L83" s="229"/>
      <c r="M83" s="234" t="s">
        <v>505</v>
      </c>
      <c r="N83" s="229">
        <v>906</v>
      </c>
      <c r="O83" s="230" t="s">
        <v>506</v>
      </c>
      <c r="P83" s="16"/>
      <c r="T83" s="172"/>
    </row>
    <row r="84" spans="1:20" ht="48" customHeight="1">
      <c r="A84" s="291" t="s">
        <v>423</v>
      </c>
      <c r="B84" s="18"/>
      <c r="C84" s="18"/>
      <c r="D84" s="18"/>
      <c r="E84" s="18"/>
      <c r="F84" s="174"/>
      <c r="G84" s="174"/>
      <c r="H84" s="174"/>
      <c r="I84" s="174"/>
      <c r="J84" s="174"/>
      <c r="K84" s="174"/>
      <c r="L84" s="174"/>
      <c r="M84" s="174"/>
      <c r="N84" s="174"/>
      <c r="O84" s="171"/>
      <c r="T84" s="172"/>
    </row>
    <row r="85" spans="1:18" s="6" customFormat="1" ht="16.5" customHeight="1">
      <c r="A85" s="3"/>
      <c r="B85" s="3" t="s">
        <v>44</v>
      </c>
      <c r="C85" s="52"/>
      <c r="D85" s="52"/>
      <c r="E85" s="52"/>
      <c r="F85" s="68">
        <v>818</v>
      </c>
      <c r="G85" s="68">
        <v>831</v>
      </c>
      <c r="H85" s="68">
        <v>805</v>
      </c>
      <c r="I85" s="68">
        <v>792</v>
      </c>
      <c r="J85" s="68">
        <v>806</v>
      </c>
      <c r="K85" s="68">
        <v>836</v>
      </c>
      <c r="L85" s="68"/>
      <c r="M85" s="68">
        <v>22312</v>
      </c>
      <c r="N85" s="68">
        <v>803</v>
      </c>
      <c r="O85" s="177">
        <v>3.598960200788813</v>
      </c>
      <c r="P85" s="79"/>
      <c r="Q85" s="16"/>
      <c r="R85" s="40"/>
    </row>
    <row r="86" spans="1:18" s="6" customFormat="1" ht="6.75" customHeight="1">
      <c r="A86" s="29"/>
      <c r="B86" s="3"/>
      <c r="C86" s="29"/>
      <c r="D86" s="29"/>
      <c r="E86" s="29"/>
      <c r="F86" s="39"/>
      <c r="G86" s="39"/>
      <c r="H86" s="39"/>
      <c r="I86" s="39"/>
      <c r="J86" s="39"/>
      <c r="K86" s="39"/>
      <c r="L86" s="39"/>
      <c r="M86" s="30"/>
      <c r="N86" s="39"/>
      <c r="O86" s="78"/>
      <c r="P86" s="79"/>
      <c r="Q86" s="16"/>
      <c r="R86" s="40"/>
    </row>
    <row r="87" spans="1:18" s="6" customFormat="1" ht="16.5" customHeight="1">
      <c r="A87" s="3"/>
      <c r="B87" s="3" t="s">
        <v>45</v>
      </c>
      <c r="C87" s="3"/>
      <c r="D87" s="3"/>
      <c r="E87" s="3"/>
      <c r="F87" s="39"/>
      <c r="G87" s="39"/>
      <c r="H87" s="39"/>
      <c r="I87" s="39"/>
      <c r="J87" s="39"/>
      <c r="K87" s="39"/>
      <c r="L87" s="39"/>
      <c r="M87" s="39"/>
      <c r="N87" s="39"/>
      <c r="O87" s="78"/>
      <c r="P87" s="79"/>
      <c r="Q87" s="16"/>
      <c r="R87" s="40"/>
    </row>
    <row r="88" spans="1:18" s="6" customFormat="1" ht="8.25" customHeight="1">
      <c r="A88" s="3"/>
      <c r="B88" s="3"/>
      <c r="C88" s="3"/>
      <c r="D88" s="3"/>
      <c r="E88" s="3"/>
      <c r="F88" s="39"/>
      <c r="G88" s="39"/>
      <c r="H88" s="39"/>
      <c r="I88" s="39"/>
      <c r="J88" s="39"/>
      <c r="K88" s="39"/>
      <c r="L88" s="39"/>
      <c r="M88" s="39"/>
      <c r="N88" s="39"/>
      <c r="O88" s="78"/>
      <c r="P88" s="79"/>
      <c r="Q88" s="16"/>
      <c r="R88" s="40"/>
    </row>
    <row r="89" spans="1:18" s="6" customFormat="1" ht="16.5" customHeight="1">
      <c r="A89" s="232"/>
      <c r="B89" s="232"/>
      <c r="C89" s="232" t="s">
        <v>46</v>
      </c>
      <c r="D89" s="232"/>
      <c r="E89" s="232"/>
      <c r="F89" s="236">
        <v>844</v>
      </c>
      <c r="G89" s="236">
        <v>871</v>
      </c>
      <c r="H89" s="236">
        <v>938</v>
      </c>
      <c r="I89" s="236">
        <v>970</v>
      </c>
      <c r="J89" s="236">
        <v>781</v>
      </c>
      <c r="K89" s="236">
        <v>910</v>
      </c>
      <c r="L89" s="236"/>
      <c r="M89" s="233">
        <v>9048</v>
      </c>
      <c r="N89" s="236">
        <v>981</v>
      </c>
      <c r="O89" s="230">
        <v>10.842175066312997</v>
      </c>
      <c r="P89" s="79"/>
      <c r="Q89" s="16"/>
      <c r="R89" s="40"/>
    </row>
    <row r="90" spans="1:18" s="6" customFormat="1" ht="19.5" customHeight="1">
      <c r="A90" s="3"/>
      <c r="B90" s="3"/>
      <c r="C90" s="3" t="s">
        <v>47</v>
      </c>
      <c r="D90" s="3"/>
      <c r="E90" s="3"/>
      <c r="F90" s="68">
        <v>1556727</v>
      </c>
      <c r="G90" s="68">
        <v>1580737</v>
      </c>
      <c r="H90" s="68">
        <v>1422360</v>
      </c>
      <c r="I90" s="68">
        <v>1436002</v>
      </c>
      <c r="J90" s="68">
        <v>1441619</v>
      </c>
      <c r="K90" s="68">
        <v>1476691</v>
      </c>
      <c r="L90" s="68"/>
      <c r="M90" s="54">
        <v>5850927</v>
      </c>
      <c r="N90" s="68">
        <v>2013749</v>
      </c>
      <c r="O90" s="177">
        <v>34.41760596226888</v>
      </c>
      <c r="P90" s="79"/>
      <c r="Q90" s="16"/>
      <c r="R90" s="40"/>
    </row>
    <row r="91" spans="1:18" s="6" customFormat="1" ht="20.25" customHeight="1">
      <c r="A91" s="232"/>
      <c r="B91" s="232"/>
      <c r="C91" s="232" t="s">
        <v>48</v>
      </c>
      <c r="D91" s="232"/>
      <c r="E91" s="232"/>
      <c r="F91" s="264">
        <v>1335044</v>
      </c>
      <c r="G91" s="264">
        <v>1355515</v>
      </c>
      <c r="H91" s="264">
        <v>1259855</v>
      </c>
      <c r="I91" s="264">
        <v>1443404</v>
      </c>
      <c r="J91" s="264">
        <v>1478544</v>
      </c>
      <c r="K91" s="264">
        <v>1568456</v>
      </c>
      <c r="L91" s="264"/>
      <c r="M91" s="265">
        <v>3134100</v>
      </c>
      <c r="N91" s="264">
        <v>1582769</v>
      </c>
      <c r="O91" s="230">
        <v>50.501547493698354</v>
      </c>
      <c r="P91" s="79"/>
      <c r="Q91" s="16"/>
      <c r="R91" s="40"/>
    </row>
    <row r="93" ht="15.75">
      <c r="A93" s="44" t="s">
        <v>267</v>
      </c>
    </row>
    <row r="94" ht="15.75">
      <c r="A94" s="44"/>
    </row>
    <row r="95" spans="1:15" ht="18.75">
      <c r="A95" s="355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</row>
  </sheetData>
  <sheetProtection/>
  <mergeCells count="10">
    <mergeCell ref="N1:O1"/>
    <mergeCell ref="G4:G5"/>
    <mergeCell ref="H4:H5"/>
    <mergeCell ref="I4:I5"/>
    <mergeCell ref="A95:O95"/>
    <mergeCell ref="K4:K5"/>
    <mergeCell ref="J4:J5"/>
    <mergeCell ref="M4:O4"/>
    <mergeCell ref="A4:E5"/>
    <mergeCell ref="F4:F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Sans,Normal"&amp;20 &amp;22 &amp;23 &amp;24 9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Q103"/>
  <sheetViews>
    <sheetView showGridLines="0" view="pageBreakPreview" zoomScale="60" zoomScaleNormal="60" zoomScalePageLayoutView="0" workbookViewId="0" topLeftCell="A1">
      <selection activeCell="E3" sqref="E3"/>
    </sheetView>
  </sheetViews>
  <sheetFormatPr defaultColWidth="9.77734375" defaultRowHeight="15.75"/>
  <cols>
    <col min="1" max="4" width="2.77734375" style="2" customWidth="1"/>
    <col min="5" max="5" width="48.6640625" style="2" customWidth="1"/>
    <col min="6" max="12" width="14.88671875" style="2" customWidth="1"/>
    <col min="13" max="13" width="12.77734375" style="2" customWidth="1"/>
    <col min="14" max="16" width="9.77734375" style="2" customWidth="1"/>
    <col min="17" max="17" width="9.77734375" style="112" customWidth="1"/>
    <col min="18" max="20" width="9.77734375" style="2" customWidth="1"/>
    <col min="21" max="22" width="5.77734375" style="2" customWidth="1"/>
    <col min="23" max="25" width="9.77734375" style="2" customWidth="1"/>
    <col min="26" max="26" width="12.77734375" style="2" customWidth="1"/>
    <col min="27" max="16384" width="9.77734375" style="2" customWidth="1"/>
  </cols>
  <sheetData>
    <row r="1" spans="1:12" ht="26.25">
      <c r="A1" s="326" t="s">
        <v>485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01" t="s">
        <v>213</v>
      </c>
    </row>
    <row r="2" spans="1:12" ht="26.25">
      <c r="A2" s="300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4.75" customHeight="1">
      <c r="A4" s="372" t="s">
        <v>231</v>
      </c>
      <c r="B4" s="379"/>
      <c r="C4" s="379"/>
      <c r="D4" s="379"/>
      <c r="E4" s="379"/>
      <c r="F4" s="353">
        <v>2000</v>
      </c>
      <c r="G4" s="353">
        <v>2001</v>
      </c>
      <c r="H4" s="383">
        <v>2002</v>
      </c>
      <c r="I4" s="383">
        <v>2003</v>
      </c>
      <c r="J4" s="383">
        <v>2004</v>
      </c>
      <c r="K4" s="383">
        <v>2005</v>
      </c>
      <c r="L4" s="383" t="s">
        <v>449</v>
      </c>
    </row>
    <row r="5" spans="1:12" ht="24.75" customHeight="1">
      <c r="A5" s="380"/>
      <c r="B5" s="380"/>
      <c r="C5" s="380"/>
      <c r="D5" s="380"/>
      <c r="E5" s="380"/>
      <c r="F5" s="354"/>
      <c r="G5" s="354"/>
      <c r="H5" s="354"/>
      <c r="I5" s="354"/>
      <c r="J5" s="354"/>
      <c r="K5" s="354"/>
      <c r="L5" s="354"/>
    </row>
    <row r="6" spans="1:12" ht="8.25" customHeight="1">
      <c r="A6" s="315"/>
      <c r="B6" s="315"/>
      <c r="C6" s="315"/>
      <c r="D6" s="315"/>
      <c r="E6" s="315"/>
      <c r="F6" s="293"/>
      <c r="G6" s="293"/>
      <c r="H6" s="293"/>
      <c r="I6" s="293"/>
      <c r="J6" s="293"/>
      <c r="K6" s="293"/>
      <c r="L6" s="293"/>
    </row>
    <row r="7" spans="1:14" s="6" customFormat="1" ht="16.5" customHeight="1">
      <c r="A7" s="3"/>
      <c r="B7" s="3" t="s">
        <v>470</v>
      </c>
      <c r="C7" s="3"/>
      <c r="D7" s="3"/>
      <c r="E7" s="3"/>
      <c r="F7" s="39"/>
      <c r="G7" s="39"/>
      <c r="H7" s="39"/>
      <c r="I7" s="39"/>
      <c r="J7" s="39"/>
      <c r="K7" s="39"/>
      <c r="L7" s="39"/>
      <c r="M7" s="40"/>
      <c r="N7" s="16"/>
    </row>
    <row r="8" spans="1:14" s="6" customFormat="1" ht="15.75">
      <c r="A8" s="232"/>
      <c r="B8" s="232" t="s">
        <v>393</v>
      </c>
      <c r="C8" s="232"/>
      <c r="D8" s="232"/>
      <c r="E8" s="228"/>
      <c r="F8" s="247">
        <v>149488.8</v>
      </c>
      <c r="G8" s="247">
        <v>148039.354</v>
      </c>
      <c r="H8" s="247">
        <v>156619.9002</v>
      </c>
      <c r="I8" s="247">
        <v>191942.5</v>
      </c>
      <c r="J8" s="247">
        <v>224902.6186</v>
      </c>
      <c r="K8" s="247">
        <v>253367.417</v>
      </c>
      <c r="L8" s="247">
        <v>293654.1479</v>
      </c>
      <c r="M8" s="40"/>
      <c r="N8" s="16"/>
    </row>
    <row r="9" spans="1:14" s="6" customFormat="1" ht="36.75" customHeight="1">
      <c r="A9" s="302" t="s">
        <v>21</v>
      </c>
      <c r="B9" s="3"/>
      <c r="C9" s="29"/>
      <c r="D9" s="29"/>
      <c r="E9" s="29"/>
      <c r="F9" s="206"/>
      <c r="G9" s="206"/>
      <c r="H9" s="206"/>
      <c r="I9" s="206"/>
      <c r="J9" s="206"/>
      <c r="K9" s="206"/>
      <c r="L9" s="206"/>
      <c r="M9" s="40"/>
      <c r="N9" s="16"/>
    </row>
    <row r="10" spans="1:14" s="6" customFormat="1" ht="16.5" customHeight="1">
      <c r="A10" s="3"/>
      <c r="B10" s="3" t="s">
        <v>380</v>
      </c>
      <c r="C10" s="29"/>
      <c r="D10" s="29"/>
      <c r="E10" s="29"/>
      <c r="F10" s="204"/>
      <c r="G10" s="204"/>
      <c r="H10" s="204"/>
      <c r="I10" s="204"/>
      <c r="J10" s="204"/>
      <c r="K10" s="204"/>
      <c r="L10" s="204"/>
      <c r="M10" s="40"/>
      <c r="N10" s="16"/>
    </row>
    <row r="11" spans="1:14" s="6" customFormat="1" ht="15.75">
      <c r="A11" s="3"/>
      <c r="B11" s="3" t="s">
        <v>396</v>
      </c>
      <c r="C11" s="29"/>
      <c r="D11" s="29"/>
      <c r="E11" s="29"/>
      <c r="F11" s="204"/>
      <c r="G11" s="204"/>
      <c r="H11" s="204"/>
      <c r="I11" s="204"/>
      <c r="J11" s="204"/>
      <c r="K11" s="204"/>
      <c r="L11" s="204"/>
      <c r="M11" s="40"/>
      <c r="N11" s="16"/>
    </row>
    <row r="12" spans="1:14" s="6" customFormat="1" ht="5.25" customHeight="1">
      <c r="A12" s="3"/>
      <c r="B12" s="3"/>
      <c r="C12" s="29"/>
      <c r="D12" s="29"/>
      <c r="E12" s="29"/>
      <c r="F12" s="204"/>
      <c r="G12" s="204"/>
      <c r="H12" s="204"/>
      <c r="I12" s="204"/>
      <c r="J12" s="204"/>
      <c r="K12" s="204"/>
      <c r="L12" s="209"/>
      <c r="M12" s="40"/>
      <c r="N12" s="16"/>
    </row>
    <row r="13" spans="1:14" s="6" customFormat="1" ht="16.5" customHeight="1">
      <c r="A13" s="3"/>
      <c r="B13" s="3"/>
      <c r="C13" s="3" t="s">
        <v>118</v>
      </c>
      <c r="D13" s="3"/>
      <c r="E13" s="29"/>
      <c r="F13" s="209">
        <v>-18683.7</v>
      </c>
      <c r="G13" s="209">
        <v>-17682.6</v>
      </c>
      <c r="H13" s="209">
        <v>-14108.8</v>
      </c>
      <c r="I13" s="209">
        <v>-8851.3</v>
      </c>
      <c r="J13" s="209">
        <v>-6689.8</v>
      </c>
      <c r="K13" s="209">
        <v>-4897.5</v>
      </c>
      <c r="L13" s="209">
        <v>-1770.6</v>
      </c>
      <c r="M13" s="40"/>
      <c r="N13" s="16"/>
    </row>
    <row r="14" spans="1:14" s="6" customFormat="1" ht="19.5" customHeight="1">
      <c r="A14" s="232"/>
      <c r="B14" s="232"/>
      <c r="C14" s="232" t="s">
        <v>119</v>
      </c>
      <c r="D14" s="232"/>
      <c r="E14" s="228"/>
      <c r="F14" s="271">
        <v>19561.9</v>
      </c>
      <c r="G14" s="271">
        <v>26000.2</v>
      </c>
      <c r="H14" s="271">
        <v>27018.4</v>
      </c>
      <c r="I14" s="271">
        <v>22253.7</v>
      </c>
      <c r="J14" s="271">
        <v>11834.9</v>
      </c>
      <c r="K14" s="271">
        <v>12691.6</v>
      </c>
      <c r="L14" s="271">
        <v>1834.3</v>
      </c>
      <c r="M14" s="40"/>
      <c r="N14" s="16"/>
    </row>
    <row r="15" spans="1:14" s="6" customFormat="1" ht="9.75" customHeight="1">
      <c r="A15" s="3"/>
      <c r="B15" s="3"/>
      <c r="C15" s="29"/>
      <c r="D15" s="29"/>
      <c r="E15" s="29"/>
      <c r="F15" s="204"/>
      <c r="G15" s="204"/>
      <c r="H15" s="204"/>
      <c r="I15" s="204"/>
      <c r="J15" s="204"/>
      <c r="K15" s="204"/>
      <c r="L15" s="204"/>
      <c r="M15" s="40"/>
      <c r="N15" s="16"/>
    </row>
    <row r="16" spans="1:14" s="6" customFormat="1" ht="16.5" customHeight="1">
      <c r="A16" s="3"/>
      <c r="B16" s="3" t="s">
        <v>381</v>
      </c>
      <c r="C16" s="29"/>
      <c r="D16" s="29"/>
      <c r="E16" s="29"/>
      <c r="F16" s="204"/>
      <c r="G16" s="204"/>
      <c r="H16" s="204"/>
      <c r="I16" s="204"/>
      <c r="J16" s="204"/>
      <c r="K16" s="204"/>
      <c r="L16" s="204"/>
      <c r="M16" s="40"/>
      <c r="N16" s="16"/>
    </row>
    <row r="17" spans="1:14" s="6" customFormat="1" ht="15.75">
      <c r="A17" s="3"/>
      <c r="B17" s="3" t="s">
        <v>396</v>
      </c>
      <c r="C17" s="29"/>
      <c r="D17" s="29"/>
      <c r="E17" s="29"/>
      <c r="F17" s="204"/>
      <c r="G17" s="204"/>
      <c r="H17" s="204"/>
      <c r="I17" s="204"/>
      <c r="J17" s="204"/>
      <c r="K17" s="204"/>
      <c r="L17" s="204"/>
      <c r="M17" s="40"/>
      <c r="N17" s="16"/>
    </row>
    <row r="18" spans="1:14" s="6" customFormat="1" ht="5.25" customHeight="1">
      <c r="A18" s="3"/>
      <c r="B18" s="3"/>
      <c r="C18" s="29"/>
      <c r="D18" s="29"/>
      <c r="E18" s="29"/>
      <c r="F18" s="204"/>
      <c r="G18" s="204"/>
      <c r="H18" s="204"/>
      <c r="I18" s="204"/>
      <c r="J18" s="204"/>
      <c r="K18" s="204"/>
      <c r="L18" s="204"/>
      <c r="M18" s="40"/>
      <c r="N18" s="16"/>
    </row>
    <row r="19" spans="1:14" s="6" customFormat="1" ht="16.5" customHeight="1">
      <c r="A19" s="3"/>
      <c r="B19" s="3"/>
      <c r="C19" s="3" t="s">
        <v>338</v>
      </c>
      <c r="D19" s="3"/>
      <c r="E19" s="29"/>
      <c r="F19" s="204">
        <v>166120.8</v>
      </c>
      <c r="G19" s="204">
        <v>158779.7</v>
      </c>
      <c r="H19" s="204">
        <v>161046</v>
      </c>
      <c r="I19" s="204">
        <v>164766.5</v>
      </c>
      <c r="J19" s="204">
        <v>187998.6</v>
      </c>
      <c r="K19" s="204">
        <v>214233</v>
      </c>
      <c r="L19" s="204">
        <v>249997.2</v>
      </c>
      <c r="M19" s="40"/>
      <c r="N19" s="16"/>
    </row>
    <row r="20" spans="1:14" s="6" customFormat="1" ht="6.75" customHeight="1">
      <c r="A20" s="3"/>
      <c r="B20" s="3"/>
      <c r="C20" s="3"/>
      <c r="D20" s="3"/>
      <c r="E20" s="29"/>
      <c r="F20" s="204"/>
      <c r="G20" s="204"/>
      <c r="H20" s="204"/>
      <c r="I20" s="204"/>
      <c r="J20" s="204"/>
      <c r="K20" s="204"/>
      <c r="L20" s="204"/>
      <c r="M20" s="40"/>
      <c r="N20" s="16"/>
    </row>
    <row r="21" spans="1:14" s="6" customFormat="1" ht="16.5" customHeight="1">
      <c r="A21" s="232"/>
      <c r="B21" s="232"/>
      <c r="C21" s="232"/>
      <c r="D21" s="232"/>
      <c r="E21" s="232" t="s">
        <v>120</v>
      </c>
      <c r="F21" s="271">
        <v>16134.8</v>
      </c>
      <c r="G21" s="271">
        <v>13199.4</v>
      </c>
      <c r="H21" s="271">
        <v>14829.8</v>
      </c>
      <c r="I21" s="271">
        <v>18602.4</v>
      </c>
      <c r="J21" s="271">
        <v>23666.6</v>
      </c>
      <c r="K21" s="271">
        <v>31890.7</v>
      </c>
      <c r="L21" s="271">
        <v>39021.9</v>
      </c>
      <c r="M21" s="40"/>
      <c r="N21" s="16"/>
    </row>
    <row r="22" spans="1:14" s="6" customFormat="1" ht="19.5" customHeight="1">
      <c r="A22" s="3"/>
      <c r="B22" s="3"/>
      <c r="C22" s="3"/>
      <c r="D22" s="3"/>
      <c r="E22" s="3" t="s">
        <v>121</v>
      </c>
      <c r="F22" s="204">
        <v>149986</v>
      </c>
      <c r="G22" s="204">
        <v>145580.3</v>
      </c>
      <c r="H22" s="204">
        <v>146216.2</v>
      </c>
      <c r="I22" s="204">
        <v>146164.1</v>
      </c>
      <c r="J22" s="204">
        <v>164332</v>
      </c>
      <c r="K22" s="204">
        <v>182342.2</v>
      </c>
      <c r="L22" s="204">
        <v>210975.3</v>
      </c>
      <c r="M22" s="40"/>
      <c r="N22" s="16"/>
    </row>
    <row r="23" spans="1:14" s="6" customFormat="1" ht="5.25" customHeight="1">
      <c r="A23" s="3"/>
      <c r="B23" s="3"/>
      <c r="C23" s="3"/>
      <c r="D23" s="3"/>
      <c r="E23" s="3"/>
      <c r="F23" s="204"/>
      <c r="G23" s="204"/>
      <c r="H23" s="204"/>
      <c r="I23" s="204"/>
      <c r="J23" s="204"/>
      <c r="K23" s="204"/>
      <c r="L23" s="204"/>
      <c r="M23" s="40"/>
      <c r="N23" s="16"/>
    </row>
    <row r="24" spans="1:14" s="6" customFormat="1" ht="16.5" customHeight="1">
      <c r="A24" s="232"/>
      <c r="B24" s="232"/>
      <c r="C24" s="232" t="s">
        <v>339</v>
      </c>
      <c r="D24" s="232"/>
      <c r="E24" s="228"/>
      <c r="F24" s="271">
        <v>174457.8</v>
      </c>
      <c r="G24" s="271">
        <v>168396.4</v>
      </c>
      <c r="H24" s="271">
        <v>168678.9</v>
      </c>
      <c r="I24" s="271">
        <v>170545.8</v>
      </c>
      <c r="J24" s="271">
        <v>196809.7</v>
      </c>
      <c r="K24" s="271">
        <v>221819.5</v>
      </c>
      <c r="L24" s="271">
        <v>256130.4</v>
      </c>
      <c r="M24" s="40"/>
      <c r="N24" s="16"/>
    </row>
    <row r="25" spans="1:14" s="6" customFormat="1" ht="5.25" customHeight="1">
      <c r="A25" s="3"/>
      <c r="B25" s="3"/>
      <c r="C25" s="3"/>
      <c r="D25" s="3"/>
      <c r="E25" s="29"/>
      <c r="F25" s="204"/>
      <c r="G25" s="204"/>
      <c r="H25" s="204"/>
      <c r="I25" s="204"/>
      <c r="J25" s="204"/>
      <c r="K25" s="204"/>
      <c r="L25" s="204"/>
      <c r="M25" s="40"/>
      <c r="N25" s="16"/>
    </row>
    <row r="26" spans="1:14" s="6" customFormat="1" ht="16.5" customHeight="1">
      <c r="A26" s="3"/>
      <c r="B26" s="3"/>
      <c r="C26" s="3"/>
      <c r="D26" s="3"/>
      <c r="E26" s="3" t="s">
        <v>122</v>
      </c>
      <c r="F26" s="204">
        <v>16690.5</v>
      </c>
      <c r="G26" s="204">
        <v>19752</v>
      </c>
      <c r="H26" s="204">
        <v>21178.4</v>
      </c>
      <c r="I26" s="204">
        <v>21509</v>
      </c>
      <c r="J26" s="204">
        <v>25409</v>
      </c>
      <c r="K26" s="204">
        <v>31512.9</v>
      </c>
      <c r="L26" s="204">
        <v>36971.8</v>
      </c>
      <c r="M26" s="40"/>
      <c r="N26" s="16"/>
    </row>
    <row r="27" spans="1:14" s="6" customFormat="1" ht="15.75">
      <c r="A27" s="232"/>
      <c r="B27" s="232"/>
      <c r="C27" s="232"/>
      <c r="D27" s="232"/>
      <c r="E27" s="232" t="s">
        <v>123</v>
      </c>
      <c r="F27" s="271">
        <v>133637.3</v>
      </c>
      <c r="G27" s="271">
        <v>126148.8</v>
      </c>
      <c r="H27" s="271">
        <v>126508.1</v>
      </c>
      <c r="I27" s="271">
        <v>128831.5</v>
      </c>
      <c r="J27" s="271">
        <v>148803.7</v>
      </c>
      <c r="K27" s="271">
        <v>164091.1</v>
      </c>
      <c r="L27" s="271">
        <v>188633.9</v>
      </c>
      <c r="M27" s="40"/>
      <c r="N27" s="16"/>
    </row>
    <row r="28" spans="1:14" s="6" customFormat="1" ht="16.5" customHeight="1">
      <c r="A28" s="3"/>
      <c r="B28" s="3"/>
      <c r="C28" s="3"/>
      <c r="D28" s="3"/>
      <c r="E28" s="3" t="s">
        <v>124</v>
      </c>
      <c r="F28" s="204">
        <v>24129.9</v>
      </c>
      <c r="G28" s="204">
        <v>22495.7</v>
      </c>
      <c r="H28" s="204">
        <v>20992.5</v>
      </c>
      <c r="I28" s="204">
        <v>20205.3</v>
      </c>
      <c r="J28" s="204">
        <v>22597</v>
      </c>
      <c r="K28" s="204">
        <v>26215.5</v>
      </c>
      <c r="L28" s="204">
        <v>30524.9</v>
      </c>
      <c r="M28" s="40"/>
      <c r="N28" s="16"/>
    </row>
    <row r="29" spans="1:14" s="6" customFormat="1" ht="5.25" customHeight="1">
      <c r="A29" s="3"/>
      <c r="B29" s="3"/>
      <c r="C29" s="3"/>
      <c r="D29" s="3"/>
      <c r="E29" s="3"/>
      <c r="F29" s="204"/>
      <c r="G29" s="204"/>
      <c r="H29" s="204"/>
      <c r="I29" s="204"/>
      <c r="J29" s="204"/>
      <c r="K29" s="204"/>
      <c r="L29" s="204"/>
      <c r="M29" s="40"/>
      <c r="N29" s="16"/>
    </row>
    <row r="30" spans="1:14" s="6" customFormat="1" ht="16.5" customHeight="1">
      <c r="A30" s="232"/>
      <c r="B30" s="232"/>
      <c r="C30" s="232" t="s">
        <v>266</v>
      </c>
      <c r="D30" s="232"/>
      <c r="E30" s="228"/>
      <c r="F30" s="249">
        <v>-8337.1</v>
      </c>
      <c r="G30" s="249">
        <v>-9616.7</v>
      </c>
      <c r="H30" s="249">
        <v>-7632.9</v>
      </c>
      <c r="I30" s="249">
        <v>-5779.4</v>
      </c>
      <c r="J30" s="249">
        <v>-8811.1</v>
      </c>
      <c r="K30" s="249">
        <v>-7558.5</v>
      </c>
      <c r="L30" s="249">
        <v>-6133.2</v>
      </c>
      <c r="M30" s="40"/>
      <c r="N30" s="16"/>
    </row>
    <row r="31" spans="1:14" s="6" customFormat="1" ht="36" customHeight="1">
      <c r="A31" s="302" t="s">
        <v>450</v>
      </c>
      <c r="B31" s="108"/>
      <c r="C31" s="108"/>
      <c r="D31" s="108"/>
      <c r="E31" s="108"/>
      <c r="F31" s="210"/>
      <c r="G31" s="210"/>
      <c r="H31" s="210"/>
      <c r="I31" s="210"/>
      <c r="J31" s="210"/>
      <c r="K31" s="210"/>
      <c r="L31" s="210"/>
      <c r="M31" s="40"/>
      <c r="N31" s="16"/>
    </row>
    <row r="32" spans="1:14" s="6" customFormat="1" ht="18" customHeight="1">
      <c r="A32" s="302"/>
      <c r="B32" s="29" t="s">
        <v>451</v>
      </c>
      <c r="C32" s="108"/>
      <c r="D32" s="108"/>
      <c r="E32" s="108"/>
      <c r="F32" s="210"/>
      <c r="G32" s="210"/>
      <c r="H32" s="210"/>
      <c r="I32" s="210"/>
      <c r="J32" s="210"/>
      <c r="K32" s="210"/>
      <c r="L32" s="210"/>
      <c r="M32" s="40"/>
      <c r="N32" s="16"/>
    </row>
    <row r="33" spans="1:14" s="6" customFormat="1" ht="7.5" customHeight="1">
      <c r="A33" s="302"/>
      <c r="B33" s="108"/>
      <c r="C33" s="108"/>
      <c r="D33" s="108"/>
      <c r="E33" s="108"/>
      <c r="F33" s="210"/>
      <c r="G33" s="210"/>
      <c r="H33" s="210"/>
      <c r="I33" s="210"/>
      <c r="J33" s="210"/>
      <c r="K33" s="210"/>
      <c r="L33" s="210"/>
      <c r="M33" s="40"/>
      <c r="N33" s="16"/>
    </row>
    <row r="34" spans="1:14" s="6" customFormat="1" ht="17.25" customHeight="1">
      <c r="A34" s="302"/>
      <c r="B34" s="108"/>
      <c r="C34" s="29" t="s">
        <v>452</v>
      </c>
      <c r="D34" s="108"/>
      <c r="E34" s="108"/>
      <c r="F34" s="210"/>
      <c r="G34" s="210"/>
      <c r="H34" s="210"/>
      <c r="I34" s="210"/>
      <c r="J34" s="210"/>
      <c r="K34" s="210"/>
      <c r="L34" s="210"/>
      <c r="M34" s="40"/>
      <c r="N34" s="16"/>
    </row>
    <row r="35" spans="1:14" s="6" customFormat="1" ht="15" customHeight="1">
      <c r="A35" s="302"/>
      <c r="B35" s="108"/>
      <c r="C35" s="29" t="s">
        <v>403</v>
      </c>
      <c r="D35" s="108"/>
      <c r="E35" s="108"/>
      <c r="F35" s="210"/>
      <c r="G35" s="210"/>
      <c r="H35" s="210"/>
      <c r="I35" s="210"/>
      <c r="J35" s="210"/>
      <c r="K35" s="210"/>
      <c r="L35" s="210"/>
      <c r="M35" s="40"/>
      <c r="N35" s="16"/>
    </row>
    <row r="36" spans="1:14" s="6" customFormat="1" ht="6" customHeight="1">
      <c r="A36" s="302"/>
      <c r="B36" s="108"/>
      <c r="C36" s="108"/>
      <c r="D36" s="108"/>
      <c r="E36" s="108"/>
      <c r="F36" s="210"/>
      <c r="G36" s="210"/>
      <c r="H36" s="210"/>
      <c r="I36" s="210"/>
      <c r="J36" s="210"/>
      <c r="K36" s="210"/>
      <c r="L36" s="210"/>
      <c r="M36" s="40"/>
      <c r="N36" s="16"/>
    </row>
    <row r="37" spans="1:14" s="6" customFormat="1" ht="16.5" customHeight="1">
      <c r="A37" s="3"/>
      <c r="B37" s="3"/>
      <c r="C37" s="3"/>
      <c r="D37" s="3" t="s">
        <v>107</v>
      </c>
      <c r="E37" s="29"/>
      <c r="F37" s="203"/>
      <c r="G37" s="203"/>
      <c r="H37" s="203"/>
      <c r="I37" s="203"/>
      <c r="J37" s="203" t="s">
        <v>230</v>
      </c>
      <c r="K37" s="203"/>
      <c r="L37" s="203"/>
      <c r="M37" s="40"/>
      <c r="N37" s="16"/>
    </row>
    <row r="38" spans="1:14" s="6" customFormat="1" ht="6" customHeight="1">
      <c r="A38" s="3"/>
      <c r="B38" s="3"/>
      <c r="C38" s="3"/>
      <c r="D38" s="3"/>
      <c r="E38" s="29"/>
      <c r="F38" s="203"/>
      <c r="G38" s="203"/>
      <c r="H38" s="203"/>
      <c r="I38" s="203"/>
      <c r="J38" s="203"/>
      <c r="K38" s="203"/>
      <c r="L38" s="203"/>
      <c r="M38" s="40"/>
      <c r="N38" s="16"/>
    </row>
    <row r="39" spans="1:14" s="6" customFormat="1" ht="16.5" customHeight="1">
      <c r="A39" s="3" t="s">
        <v>230</v>
      </c>
      <c r="B39" s="3"/>
      <c r="C39" s="3"/>
      <c r="D39" s="3"/>
      <c r="E39" s="3" t="s">
        <v>131</v>
      </c>
      <c r="F39" s="197">
        <v>9.43</v>
      </c>
      <c r="G39" s="197">
        <v>8.97</v>
      </c>
      <c r="H39" s="197">
        <v>10.29</v>
      </c>
      <c r="I39" s="197">
        <v>11.2</v>
      </c>
      <c r="J39" s="197">
        <v>11.1</v>
      </c>
      <c r="K39" s="197">
        <v>10.45</v>
      </c>
      <c r="L39" s="197">
        <v>10.75</v>
      </c>
      <c r="M39" s="40"/>
      <c r="N39" s="16"/>
    </row>
    <row r="40" spans="1:14" s="6" customFormat="1" ht="20.25" customHeight="1">
      <c r="A40" s="232"/>
      <c r="B40" s="232"/>
      <c r="C40" s="232"/>
      <c r="D40" s="232"/>
      <c r="E40" s="232" t="s">
        <v>132</v>
      </c>
      <c r="F40" s="245">
        <v>9.68</v>
      </c>
      <c r="G40" s="245">
        <v>9.22</v>
      </c>
      <c r="H40" s="245">
        <v>10.57</v>
      </c>
      <c r="I40" s="245">
        <v>11.4</v>
      </c>
      <c r="J40" s="245">
        <v>11.36</v>
      </c>
      <c r="K40" s="245">
        <v>10.8</v>
      </c>
      <c r="L40" s="245">
        <v>10.9</v>
      </c>
      <c r="M40" s="40"/>
      <c r="N40" s="16"/>
    </row>
    <row r="41" spans="1:14" s="6" customFormat="1" ht="6" customHeight="1">
      <c r="A41" s="3"/>
      <c r="B41" s="3"/>
      <c r="C41" s="3"/>
      <c r="D41" s="3"/>
      <c r="E41" s="3"/>
      <c r="F41" s="197"/>
      <c r="G41" s="197"/>
      <c r="H41" s="197"/>
      <c r="I41" s="197"/>
      <c r="J41" s="197"/>
      <c r="K41" s="197"/>
      <c r="L41" s="197"/>
      <c r="M41" s="40"/>
      <c r="N41" s="16"/>
    </row>
    <row r="42" spans="1:14" s="6" customFormat="1" ht="16.5" customHeight="1">
      <c r="A42" s="3"/>
      <c r="B42" s="3"/>
      <c r="C42" s="3"/>
      <c r="D42" s="3" t="s">
        <v>108</v>
      </c>
      <c r="E42" s="29"/>
      <c r="F42" s="197"/>
      <c r="G42" s="197"/>
      <c r="H42" s="197"/>
      <c r="I42" s="197"/>
      <c r="J42" s="197"/>
      <c r="K42" s="197"/>
      <c r="L42" s="197"/>
      <c r="M42" s="40"/>
      <c r="N42" s="16"/>
    </row>
    <row r="43" spans="1:14" s="6" customFormat="1" ht="5.25" customHeight="1">
      <c r="A43" s="3"/>
      <c r="B43" s="3"/>
      <c r="C43" s="3"/>
      <c r="D43" s="3"/>
      <c r="E43" s="29"/>
      <c r="F43" s="197"/>
      <c r="G43" s="197"/>
      <c r="H43" s="197"/>
      <c r="I43" s="197"/>
      <c r="J43" s="197"/>
      <c r="K43" s="197"/>
      <c r="L43" s="197"/>
      <c r="M43" s="40"/>
      <c r="N43" s="16"/>
    </row>
    <row r="44" spans="1:14" s="6" customFormat="1" ht="16.5" customHeight="1">
      <c r="A44" s="3"/>
      <c r="B44" s="3"/>
      <c r="C44" s="3"/>
      <c r="D44" s="3"/>
      <c r="E44" s="3" t="s">
        <v>131</v>
      </c>
      <c r="F44" s="197">
        <v>9.58</v>
      </c>
      <c r="G44" s="197">
        <v>9.12</v>
      </c>
      <c r="H44" s="197">
        <v>10.33</v>
      </c>
      <c r="I44" s="197">
        <v>11.2</v>
      </c>
      <c r="J44" s="197">
        <v>11.174</v>
      </c>
      <c r="K44" s="197">
        <v>10.6645</v>
      </c>
      <c r="L44" s="197">
        <v>10.8755</v>
      </c>
      <c r="M44" s="40"/>
      <c r="N44" s="16"/>
    </row>
    <row r="45" spans="1:14" s="6" customFormat="1" ht="20.25" customHeight="1">
      <c r="A45" s="232"/>
      <c r="B45" s="232"/>
      <c r="C45" s="232"/>
      <c r="D45" s="232"/>
      <c r="E45" s="232" t="s">
        <v>132</v>
      </c>
      <c r="F45" s="245">
        <v>9.59</v>
      </c>
      <c r="G45" s="245">
        <v>9.13</v>
      </c>
      <c r="H45" s="245">
        <v>10.34</v>
      </c>
      <c r="I45" s="245">
        <v>11.2</v>
      </c>
      <c r="J45" s="245">
        <v>11.178</v>
      </c>
      <c r="K45" s="245">
        <v>10.665</v>
      </c>
      <c r="L45" s="245">
        <v>10.8775</v>
      </c>
      <c r="M45" s="40"/>
      <c r="N45" s="16"/>
    </row>
    <row r="46" spans="1:14" s="6" customFormat="1" ht="6" customHeight="1">
      <c r="A46" s="3"/>
      <c r="B46" s="3"/>
      <c r="C46" s="3"/>
      <c r="D46" s="3"/>
      <c r="E46" s="3"/>
      <c r="F46" s="197"/>
      <c r="G46" s="197"/>
      <c r="H46" s="197"/>
      <c r="I46" s="197"/>
      <c r="J46" s="197"/>
      <c r="K46" s="197"/>
      <c r="L46" s="197"/>
      <c r="M46" s="40"/>
      <c r="N46" s="16"/>
    </row>
    <row r="47" spans="1:14" s="6" customFormat="1" ht="15" customHeight="1">
      <c r="A47" s="3"/>
      <c r="B47" s="3"/>
      <c r="C47" s="3"/>
      <c r="D47" s="3" t="s">
        <v>109</v>
      </c>
      <c r="E47" s="3"/>
      <c r="F47" s="197"/>
      <c r="G47" s="197"/>
      <c r="H47" s="197"/>
      <c r="I47" s="197"/>
      <c r="J47" s="197"/>
      <c r="K47" s="197"/>
      <c r="L47" s="197"/>
      <c r="M47" s="40"/>
      <c r="N47" s="16"/>
    </row>
    <row r="48" spans="1:14" s="6" customFormat="1" ht="6" customHeight="1">
      <c r="A48" s="3"/>
      <c r="B48" s="3"/>
      <c r="C48" s="3"/>
      <c r="D48" s="3"/>
      <c r="E48" s="3"/>
      <c r="F48" s="197"/>
      <c r="G48" s="197"/>
      <c r="H48" s="197"/>
      <c r="I48" s="197"/>
      <c r="J48" s="197"/>
      <c r="K48" s="197"/>
      <c r="L48" s="197"/>
      <c r="M48" s="40"/>
      <c r="N48" s="16"/>
    </row>
    <row r="49" spans="1:14" s="6" customFormat="1" ht="16.5" customHeight="1">
      <c r="A49" s="3"/>
      <c r="B49" s="3"/>
      <c r="C49" s="3"/>
      <c r="D49" s="3"/>
      <c r="E49" s="3" t="s">
        <v>131</v>
      </c>
      <c r="F49" s="197">
        <v>6.22</v>
      </c>
      <c r="G49" s="197">
        <v>5.72698</v>
      </c>
      <c r="H49" s="197">
        <v>6.629</v>
      </c>
      <c r="I49" s="197">
        <v>8.67581</v>
      </c>
      <c r="J49" s="197">
        <v>9.27688</v>
      </c>
      <c r="K49" s="197">
        <v>9.159</v>
      </c>
      <c r="L49" s="197">
        <v>9.1578</v>
      </c>
      <c r="M49" s="40"/>
      <c r="N49" s="16"/>
    </row>
    <row r="50" spans="1:14" s="6" customFormat="1" ht="19.5" customHeight="1">
      <c r="A50" s="232"/>
      <c r="B50" s="232"/>
      <c r="C50" s="232"/>
      <c r="D50" s="232"/>
      <c r="E50" s="232" t="s">
        <v>132</v>
      </c>
      <c r="F50" s="245">
        <v>6.47</v>
      </c>
      <c r="G50" s="245">
        <v>5.73011</v>
      </c>
      <c r="H50" s="245">
        <v>6.632</v>
      </c>
      <c r="I50" s="245">
        <v>8.67852</v>
      </c>
      <c r="J50" s="245">
        <v>9.2802</v>
      </c>
      <c r="K50" s="245">
        <v>9.334</v>
      </c>
      <c r="L50" s="245">
        <v>9.3914</v>
      </c>
      <c r="M50" s="40"/>
      <c r="N50" s="16"/>
    </row>
    <row r="51" spans="1:14" s="6" customFormat="1" ht="9" customHeight="1">
      <c r="A51" s="3"/>
      <c r="B51" s="3"/>
      <c r="C51" s="3"/>
      <c r="D51" s="3"/>
      <c r="E51" s="3"/>
      <c r="F51" s="197"/>
      <c r="G51" s="197"/>
      <c r="H51" s="197"/>
      <c r="I51" s="197"/>
      <c r="J51" s="197"/>
      <c r="K51" s="197"/>
      <c r="L51" s="197"/>
      <c r="M51" s="40"/>
      <c r="N51" s="16"/>
    </row>
    <row r="52" spans="1:14" s="6" customFormat="1" ht="19.5" customHeight="1">
      <c r="A52" s="3"/>
      <c r="B52" s="3"/>
      <c r="C52" s="3" t="s">
        <v>453</v>
      </c>
      <c r="D52" s="3"/>
      <c r="E52" s="3"/>
      <c r="F52" s="197"/>
      <c r="G52" s="197"/>
      <c r="H52" s="197"/>
      <c r="I52" s="197"/>
      <c r="J52" s="197"/>
      <c r="K52" s="197"/>
      <c r="L52" s="197"/>
      <c r="M52" s="40"/>
      <c r="N52" s="16"/>
    </row>
    <row r="53" spans="1:14" s="6" customFormat="1" ht="6" customHeight="1">
      <c r="A53" s="3"/>
      <c r="B53" s="3"/>
      <c r="C53" s="3"/>
      <c r="D53" s="3"/>
      <c r="E53" s="3"/>
      <c r="F53" s="197"/>
      <c r="G53" s="197"/>
      <c r="H53" s="197"/>
      <c r="I53" s="197"/>
      <c r="J53" s="197"/>
      <c r="K53" s="197"/>
      <c r="L53" s="197"/>
      <c r="M53" s="40"/>
      <c r="N53" s="16"/>
    </row>
    <row r="54" spans="1:14" s="6" customFormat="1" ht="16.5" customHeight="1">
      <c r="A54" s="3"/>
      <c r="B54" s="3"/>
      <c r="C54" s="3"/>
      <c r="D54" s="3" t="s">
        <v>110</v>
      </c>
      <c r="E54" s="29"/>
      <c r="F54" s="197"/>
      <c r="G54" s="197"/>
      <c r="H54" s="197"/>
      <c r="I54" s="197"/>
      <c r="J54" s="197"/>
      <c r="K54" s="197"/>
      <c r="L54" s="197"/>
      <c r="M54" s="40"/>
      <c r="N54" s="16"/>
    </row>
    <row r="55" spans="1:14" s="6" customFormat="1" ht="15" customHeight="1">
      <c r="A55" s="3"/>
      <c r="B55" s="3"/>
      <c r="C55" s="3"/>
      <c r="D55" s="3" t="s">
        <v>404</v>
      </c>
      <c r="E55" s="29"/>
      <c r="F55" s="197">
        <v>14.3397</v>
      </c>
      <c r="G55" s="197">
        <v>13.3352</v>
      </c>
      <c r="H55" s="197">
        <v>16.7227</v>
      </c>
      <c r="I55" s="197">
        <v>20.055</v>
      </c>
      <c r="J55" s="197">
        <v>21.401</v>
      </c>
      <c r="K55" s="197">
        <v>18.3114</v>
      </c>
      <c r="L55" s="197">
        <v>21.3821</v>
      </c>
      <c r="M55" s="40"/>
      <c r="N55" s="16"/>
    </row>
    <row r="56" spans="1:14" s="6" customFormat="1" ht="6" customHeight="1">
      <c r="A56" s="3"/>
      <c r="B56" s="3"/>
      <c r="C56" s="3"/>
      <c r="D56" s="3"/>
      <c r="E56" s="29"/>
      <c r="F56" s="197"/>
      <c r="G56" s="197"/>
      <c r="H56" s="197"/>
      <c r="I56" s="197"/>
      <c r="J56" s="197"/>
      <c r="K56" s="197"/>
      <c r="L56" s="197"/>
      <c r="M56" s="40"/>
      <c r="N56" s="16"/>
    </row>
    <row r="57" spans="1:17" s="18" customFormat="1" ht="17.25" customHeight="1">
      <c r="A57" s="3"/>
      <c r="B57" s="3"/>
      <c r="C57" s="3"/>
      <c r="D57" s="3" t="s">
        <v>133</v>
      </c>
      <c r="E57" s="3"/>
      <c r="F57" s="200"/>
      <c r="G57" s="200"/>
      <c r="H57" s="200"/>
      <c r="I57" s="200"/>
      <c r="J57" s="200"/>
      <c r="K57" s="200"/>
      <c r="L57" s="200"/>
      <c r="Q57" s="33"/>
    </row>
    <row r="58" spans="1:17" s="18" customFormat="1" ht="15" customHeight="1">
      <c r="A58" s="232"/>
      <c r="B58" s="232"/>
      <c r="C58" s="232"/>
      <c r="D58" s="232" t="s">
        <v>405</v>
      </c>
      <c r="E58" s="232"/>
      <c r="F58" s="247">
        <v>8.939</v>
      </c>
      <c r="G58" s="247">
        <v>8.1618</v>
      </c>
      <c r="H58" s="247">
        <v>10.8757</v>
      </c>
      <c r="I58" s="247">
        <v>14.1634</v>
      </c>
      <c r="J58" s="247">
        <v>14.9613</v>
      </c>
      <c r="K58" s="247">
        <v>12.5454</v>
      </c>
      <c r="L58" s="247">
        <v>14.3351</v>
      </c>
      <c r="Q58" s="33"/>
    </row>
    <row r="59" spans="1:17" s="18" customFormat="1" ht="6" customHeight="1">
      <c r="A59" s="3"/>
      <c r="B59" s="3"/>
      <c r="C59" s="3"/>
      <c r="D59" s="3"/>
      <c r="E59" s="3"/>
      <c r="F59" s="200"/>
      <c r="G59" s="200"/>
      <c r="H59" s="200"/>
      <c r="I59" s="200"/>
      <c r="J59" s="200"/>
      <c r="K59" s="200"/>
      <c r="L59" s="200"/>
      <c r="Q59" s="33"/>
    </row>
    <row r="60" spans="1:17" s="18" customFormat="1" ht="15.75">
      <c r="A60" s="3"/>
      <c r="B60" s="3"/>
      <c r="C60" s="3"/>
      <c r="D60" s="3" t="s">
        <v>134</v>
      </c>
      <c r="E60" s="29"/>
      <c r="F60" s="200"/>
      <c r="G60" s="200"/>
      <c r="H60" s="200"/>
      <c r="I60" s="200"/>
      <c r="J60" s="200"/>
      <c r="K60" s="200"/>
      <c r="L60" s="200"/>
      <c r="Q60" s="33"/>
    </row>
    <row r="61" spans="1:17" s="18" customFormat="1" ht="15" customHeight="1">
      <c r="A61" s="3"/>
      <c r="B61" s="3"/>
      <c r="C61" s="3"/>
      <c r="D61" s="3" t="s">
        <v>406</v>
      </c>
      <c r="E61" s="29"/>
      <c r="F61" s="200">
        <v>0.0837</v>
      </c>
      <c r="G61" s="200">
        <v>0.07</v>
      </c>
      <c r="H61" s="200">
        <v>0.0876</v>
      </c>
      <c r="I61" s="200">
        <v>0.1051</v>
      </c>
      <c r="J61" s="200">
        <v>0.1074</v>
      </c>
      <c r="K61" s="200">
        <v>0.0901</v>
      </c>
      <c r="L61" s="200">
        <v>0.0921</v>
      </c>
      <c r="Q61" s="33"/>
    </row>
    <row r="62" spans="1:17" s="18" customFormat="1" ht="11.25" customHeight="1">
      <c r="A62" s="3"/>
      <c r="B62" s="3"/>
      <c r="C62" s="3"/>
      <c r="D62" s="3"/>
      <c r="E62" s="29"/>
      <c r="F62" s="200"/>
      <c r="G62" s="200"/>
      <c r="H62" s="200"/>
      <c r="I62" s="200"/>
      <c r="J62" s="200"/>
      <c r="K62" s="200"/>
      <c r="L62" s="200"/>
      <c r="Q62" s="33"/>
    </row>
    <row r="63" spans="1:17" s="18" customFormat="1" ht="17.25" customHeight="1">
      <c r="A63" s="3"/>
      <c r="B63" s="3" t="s">
        <v>135</v>
      </c>
      <c r="C63" s="29"/>
      <c r="D63" s="29"/>
      <c r="E63" s="29"/>
      <c r="F63" s="200"/>
      <c r="G63" s="200"/>
      <c r="H63" s="200"/>
      <c r="I63" s="200"/>
      <c r="J63" s="200"/>
      <c r="K63" s="200"/>
      <c r="L63" s="200"/>
      <c r="Q63" s="33"/>
    </row>
    <row r="64" spans="1:17" s="18" customFormat="1" ht="8.25" customHeight="1">
      <c r="A64" s="3"/>
      <c r="B64" s="3"/>
      <c r="C64" s="29"/>
      <c r="D64" s="29"/>
      <c r="E64" s="29"/>
      <c r="F64" s="200"/>
      <c r="G64" s="200"/>
      <c r="H64" s="200"/>
      <c r="I64" s="200"/>
      <c r="J64" s="200"/>
      <c r="K64" s="200"/>
      <c r="L64" s="200"/>
      <c r="Q64" s="33"/>
    </row>
    <row r="65" spans="1:17" s="18" customFormat="1" ht="15.75">
      <c r="A65" s="3"/>
      <c r="B65" s="3"/>
      <c r="C65" s="29" t="s">
        <v>454</v>
      </c>
      <c r="D65" s="29"/>
      <c r="E65" s="29"/>
      <c r="F65" s="200"/>
      <c r="G65" s="200"/>
      <c r="H65" s="200"/>
      <c r="I65" s="200"/>
      <c r="J65" s="200"/>
      <c r="K65" s="200"/>
      <c r="L65" s="200"/>
      <c r="Q65" s="33"/>
    </row>
    <row r="66" spans="1:17" s="18" customFormat="1" ht="9" customHeight="1">
      <c r="A66" s="3"/>
      <c r="B66" s="3"/>
      <c r="C66" s="29"/>
      <c r="D66" s="29"/>
      <c r="E66" s="29"/>
      <c r="F66" s="200"/>
      <c r="G66" s="200"/>
      <c r="H66" s="200"/>
      <c r="I66" s="200"/>
      <c r="J66" s="200"/>
      <c r="K66" s="200"/>
      <c r="L66" s="200"/>
      <c r="Q66" s="33"/>
    </row>
    <row r="67" spans="1:17" s="18" customFormat="1" ht="15" customHeight="1">
      <c r="A67" s="3"/>
      <c r="B67" s="3"/>
      <c r="C67" s="3"/>
      <c r="D67" s="3" t="s">
        <v>351</v>
      </c>
      <c r="E67" s="29"/>
      <c r="F67" s="200"/>
      <c r="G67" s="200"/>
      <c r="H67" s="200"/>
      <c r="I67" s="200"/>
      <c r="J67" s="200"/>
      <c r="K67" s="200"/>
      <c r="L67" s="200"/>
      <c r="Q67" s="33"/>
    </row>
    <row r="68" spans="1:17" s="18" customFormat="1" ht="5.25" customHeight="1">
      <c r="A68" s="3"/>
      <c r="B68" s="3"/>
      <c r="C68" s="3"/>
      <c r="D68" s="3"/>
      <c r="E68" s="29"/>
      <c r="F68" s="200"/>
      <c r="G68" s="200"/>
      <c r="H68" s="200"/>
      <c r="I68" s="200"/>
      <c r="J68" s="200"/>
      <c r="K68" s="200"/>
      <c r="L68" s="200"/>
      <c r="Q68" s="33"/>
    </row>
    <row r="69" spans="1:17" s="18" customFormat="1" ht="16.5" customHeight="1">
      <c r="A69" s="3"/>
      <c r="B69" s="3"/>
      <c r="C69" s="3"/>
      <c r="D69" s="3"/>
      <c r="E69" s="3" t="s">
        <v>150</v>
      </c>
      <c r="F69" s="200"/>
      <c r="G69" s="200"/>
      <c r="H69" s="200"/>
      <c r="I69" s="200"/>
      <c r="J69" s="200"/>
      <c r="K69" s="200"/>
      <c r="L69" s="200"/>
      <c r="Q69" s="33"/>
    </row>
    <row r="70" spans="1:17" s="18" customFormat="1" ht="15.75">
      <c r="A70" s="232"/>
      <c r="B70" s="232"/>
      <c r="C70" s="232"/>
      <c r="D70" s="232"/>
      <c r="E70" s="232" t="s">
        <v>394</v>
      </c>
      <c r="F70" s="247">
        <v>2659</v>
      </c>
      <c r="G70" s="247">
        <v>2640</v>
      </c>
      <c r="H70" s="247">
        <v>3540</v>
      </c>
      <c r="I70" s="247">
        <v>4650</v>
      </c>
      <c r="J70" s="247">
        <v>5160</v>
      </c>
      <c r="K70" s="247">
        <v>5640</v>
      </c>
      <c r="L70" s="247">
        <v>7050</v>
      </c>
      <c r="Q70" s="33"/>
    </row>
    <row r="71" spans="1:17" s="18" customFormat="1" ht="19.5" customHeight="1">
      <c r="A71" s="3"/>
      <c r="B71" s="3"/>
      <c r="C71" s="3"/>
      <c r="D71" s="3"/>
      <c r="E71" s="3" t="s">
        <v>151</v>
      </c>
      <c r="F71" s="200"/>
      <c r="G71" s="200"/>
      <c r="H71" s="200"/>
      <c r="I71" s="200"/>
      <c r="J71" s="200"/>
      <c r="K71" s="200"/>
      <c r="L71" s="200"/>
      <c r="Q71" s="33"/>
    </row>
    <row r="72" spans="1:17" s="18" customFormat="1" ht="15.75">
      <c r="A72" s="3"/>
      <c r="B72" s="3"/>
      <c r="C72" s="3"/>
      <c r="D72" s="3"/>
      <c r="E72" s="3" t="s">
        <v>407</v>
      </c>
      <c r="F72" s="200">
        <v>273.9</v>
      </c>
      <c r="G72" s="200">
        <v>277.2</v>
      </c>
      <c r="H72" s="200">
        <v>346.8</v>
      </c>
      <c r="I72" s="200">
        <v>416.1</v>
      </c>
      <c r="J72" s="200">
        <v>437.9</v>
      </c>
      <c r="K72" s="200">
        <v>517</v>
      </c>
      <c r="L72" s="200">
        <v>633.5</v>
      </c>
      <c r="Q72" s="33"/>
    </row>
    <row r="73" spans="1:17" s="18" customFormat="1" ht="19.5" customHeight="1">
      <c r="A73" s="3"/>
      <c r="B73" s="3"/>
      <c r="C73" s="3"/>
      <c r="D73" s="3"/>
      <c r="E73" s="3" t="s">
        <v>152</v>
      </c>
      <c r="F73" s="200"/>
      <c r="G73" s="200"/>
      <c r="H73" s="200"/>
      <c r="I73" s="200"/>
      <c r="J73" s="200"/>
      <c r="K73" s="200"/>
      <c r="L73" s="200"/>
      <c r="Q73" s="33"/>
    </row>
    <row r="74" spans="1:17" s="18" customFormat="1" ht="15.75">
      <c r="A74" s="232"/>
      <c r="B74" s="232"/>
      <c r="C74" s="232"/>
      <c r="D74" s="232"/>
      <c r="E74" s="232" t="s">
        <v>407</v>
      </c>
      <c r="F74" s="247">
        <v>272.8</v>
      </c>
      <c r="G74" s="247">
        <v>277.1</v>
      </c>
      <c r="H74" s="247">
        <v>343.9</v>
      </c>
      <c r="I74" s="247">
        <v>415.95</v>
      </c>
      <c r="J74" s="247">
        <v>437.75</v>
      </c>
      <c r="K74" s="247">
        <v>516.4</v>
      </c>
      <c r="L74" s="247">
        <v>628.55</v>
      </c>
      <c r="Q74" s="33"/>
    </row>
    <row r="75" spans="1:17" s="18" customFormat="1" ht="19.5" customHeight="1">
      <c r="A75" s="3"/>
      <c r="B75" s="3"/>
      <c r="C75" s="3"/>
      <c r="D75" s="3"/>
      <c r="E75" s="3" t="s">
        <v>153</v>
      </c>
      <c r="F75" s="200"/>
      <c r="G75" s="200"/>
      <c r="H75" s="200"/>
      <c r="I75" s="200"/>
      <c r="J75" s="200"/>
      <c r="K75" s="200"/>
      <c r="L75" s="200"/>
      <c r="Q75" s="33"/>
    </row>
    <row r="76" spans="1:17" s="18" customFormat="1" ht="15.75">
      <c r="A76" s="3"/>
      <c r="B76" s="3"/>
      <c r="C76" s="3"/>
      <c r="D76" s="3"/>
      <c r="E76" s="3" t="s">
        <v>394</v>
      </c>
      <c r="F76" s="200">
        <v>3200</v>
      </c>
      <c r="G76" s="200">
        <v>3400</v>
      </c>
      <c r="H76" s="200">
        <v>4600</v>
      </c>
      <c r="I76" s="200">
        <v>5850</v>
      </c>
      <c r="J76" s="200">
        <v>6150</v>
      </c>
      <c r="K76" s="200">
        <v>6900</v>
      </c>
      <c r="L76" s="200">
        <v>8350</v>
      </c>
      <c r="Q76" s="33"/>
    </row>
    <row r="77" spans="1:17" s="18" customFormat="1" ht="8.25" customHeight="1">
      <c r="A77" s="3"/>
      <c r="B77" s="3"/>
      <c r="C77" s="3"/>
      <c r="D77" s="3"/>
      <c r="E77" s="3"/>
      <c r="F77" s="200"/>
      <c r="G77" s="200"/>
      <c r="H77" s="200"/>
      <c r="I77" s="200"/>
      <c r="J77" s="200"/>
      <c r="K77" s="200"/>
      <c r="L77" s="200"/>
      <c r="Q77" s="33"/>
    </row>
    <row r="78" spans="1:17" s="18" customFormat="1" ht="13.5" customHeight="1">
      <c r="A78" s="3"/>
      <c r="B78" s="3"/>
      <c r="C78" s="3"/>
      <c r="D78" s="3" t="s">
        <v>352</v>
      </c>
      <c r="E78" s="29"/>
      <c r="F78" s="200"/>
      <c r="G78" s="200"/>
      <c r="H78" s="200"/>
      <c r="I78" s="200"/>
      <c r="J78" s="200"/>
      <c r="K78" s="200"/>
      <c r="L78" s="200"/>
      <c r="Q78" s="33"/>
    </row>
    <row r="79" spans="1:17" s="18" customFormat="1" ht="6" customHeight="1">
      <c r="A79" s="3"/>
      <c r="B79" s="3"/>
      <c r="C79" s="3"/>
      <c r="D79" s="3"/>
      <c r="E79" s="29"/>
      <c r="F79" s="200"/>
      <c r="G79" s="200"/>
      <c r="H79" s="200"/>
      <c r="I79" s="200"/>
      <c r="J79" s="200"/>
      <c r="K79" s="200"/>
      <c r="L79" s="200"/>
      <c r="Q79" s="33"/>
    </row>
    <row r="80" spans="1:17" s="18" customFormat="1" ht="16.5" customHeight="1">
      <c r="A80" s="3"/>
      <c r="B80" s="3"/>
      <c r="C80" s="3"/>
      <c r="D80" s="3"/>
      <c r="E80" s="3" t="s">
        <v>150</v>
      </c>
      <c r="F80" s="200"/>
      <c r="G80" s="200"/>
      <c r="H80" s="200"/>
      <c r="I80" s="200"/>
      <c r="J80" s="200"/>
      <c r="K80" s="200"/>
      <c r="L80" s="200"/>
      <c r="Q80" s="33"/>
    </row>
    <row r="81" spans="1:17" s="18" customFormat="1" ht="15.75">
      <c r="A81" s="232"/>
      <c r="B81" s="232"/>
      <c r="C81" s="232"/>
      <c r="D81" s="232"/>
      <c r="E81" s="232" t="s">
        <v>394</v>
      </c>
      <c r="F81" s="247">
        <v>52</v>
      </c>
      <c r="G81" s="247">
        <v>55</v>
      </c>
      <c r="H81" s="247">
        <v>65</v>
      </c>
      <c r="I81" s="247">
        <v>81</v>
      </c>
      <c r="J81" s="247">
        <v>100</v>
      </c>
      <c r="K81" s="247">
        <v>110</v>
      </c>
      <c r="L81" s="247">
        <v>160</v>
      </c>
      <c r="Q81" s="33"/>
    </row>
    <row r="82" spans="1:17" s="18" customFormat="1" ht="18" customHeight="1">
      <c r="A82" s="3"/>
      <c r="B82" s="3"/>
      <c r="C82" s="3"/>
      <c r="D82" s="3"/>
      <c r="E82" s="3" t="s">
        <v>154</v>
      </c>
      <c r="F82" s="200"/>
      <c r="G82" s="200"/>
      <c r="H82" s="200"/>
      <c r="I82" s="200"/>
      <c r="J82" s="200"/>
      <c r="K82" s="200"/>
      <c r="L82" s="200"/>
      <c r="Q82" s="33"/>
    </row>
    <row r="83" spans="1:17" s="18" customFormat="1" ht="15.75">
      <c r="A83" s="3"/>
      <c r="B83" s="3"/>
      <c r="C83" s="3"/>
      <c r="D83" s="3"/>
      <c r="E83" s="3" t="s">
        <v>407</v>
      </c>
      <c r="F83" s="200">
        <v>4.6</v>
      </c>
      <c r="G83" s="200">
        <v>4.54</v>
      </c>
      <c r="H83" s="200">
        <v>4.67</v>
      </c>
      <c r="I83" s="200">
        <v>5.91</v>
      </c>
      <c r="J83" s="200">
        <v>6.81</v>
      </c>
      <c r="K83" s="200">
        <v>8.59</v>
      </c>
      <c r="L83" s="200">
        <v>12.83</v>
      </c>
      <c r="Q83" s="33"/>
    </row>
    <row r="84" spans="1:17" s="18" customFormat="1" ht="20.25" customHeight="1">
      <c r="A84" s="3"/>
      <c r="B84" s="3"/>
      <c r="C84" s="3"/>
      <c r="D84" s="3"/>
      <c r="E84" s="3" t="s">
        <v>155</v>
      </c>
      <c r="F84" s="200"/>
      <c r="G84" s="200"/>
      <c r="H84" s="200"/>
      <c r="I84" s="200"/>
      <c r="J84" s="200"/>
      <c r="K84" s="200"/>
      <c r="L84" s="200"/>
      <c r="Q84" s="33"/>
    </row>
    <row r="85" spans="1:17" s="18" customFormat="1" ht="15.75">
      <c r="A85" s="232"/>
      <c r="B85" s="232"/>
      <c r="C85" s="232"/>
      <c r="D85" s="232"/>
      <c r="E85" s="232" t="s">
        <v>407</v>
      </c>
      <c r="F85" s="247">
        <v>4.6</v>
      </c>
      <c r="G85" s="247">
        <v>4.54</v>
      </c>
      <c r="H85" s="247">
        <v>4.67</v>
      </c>
      <c r="I85" s="247">
        <v>5.91</v>
      </c>
      <c r="J85" s="247">
        <v>6.84</v>
      </c>
      <c r="K85" s="247">
        <v>8.85</v>
      </c>
      <c r="L85" s="247">
        <v>12.87</v>
      </c>
      <c r="Q85" s="33"/>
    </row>
    <row r="86" spans="1:17" s="18" customFormat="1" ht="7.5" customHeight="1">
      <c r="A86" s="3"/>
      <c r="B86" s="3"/>
      <c r="C86" s="3"/>
      <c r="D86" s="3"/>
      <c r="E86" s="3"/>
      <c r="F86" s="200"/>
      <c r="G86" s="200"/>
      <c r="H86" s="200"/>
      <c r="I86" s="200"/>
      <c r="J86" s="200"/>
      <c r="K86" s="200"/>
      <c r="L86" s="200"/>
      <c r="Q86" s="33"/>
    </row>
    <row r="87" spans="1:17" s="18" customFormat="1" ht="16.5" customHeight="1">
      <c r="A87" s="3"/>
      <c r="B87" s="3"/>
      <c r="C87" s="3" t="s">
        <v>138</v>
      </c>
      <c r="D87" s="3"/>
      <c r="E87" s="3"/>
      <c r="F87" s="200"/>
      <c r="G87" s="200"/>
      <c r="H87" s="200"/>
      <c r="I87" s="200"/>
      <c r="J87" s="200"/>
      <c r="K87" s="200"/>
      <c r="L87" s="200"/>
      <c r="Q87" s="33"/>
    </row>
    <row r="88" spans="1:17" s="18" customFormat="1" ht="15.75">
      <c r="A88" s="3"/>
      <c r="B88" s="3"/>
      <c r="C88" s="3" t="s">
        <v>455</v>
      </c>
      <c r="D88" s="3"/>
      <c r="E88" s="3"/>
      <c r="F88" s="200"/>
      <c r="G88" s="200"/>
      <c r="H88" s="200"/>
      <c r="I88" s="200"/>
      <c r="J88" s="200"/>
      <c r="K88" s="200"/>
      <c r="L88" s="200"/>
      <c r="Q88" s="33"/>
    </row>
    <row r="89" spans="1:17" s="18" customFormat="1" ht="6" customHeight="1">
      <c r="A89" s="3"/>
      <c r="B89" s="3"/>
      <c r="C89" s="3"/>
      <c r="D89" s="3"/>
      <c r="E89" s="3"/>
      <c r="F89" s="200"/>
      <c r="G89" s="200"/>
      <c r="H89" s="200"/>
      <c r="I89" s="200"/>
      <c r="J89" s="200"/>
      <c r="K89" s="200"/>
      <c r="L89" s="200"/>
      <c r="Q89" s="33"/>
    </row>
    <row r="90" spans="1:17" s="18" customFormat="1" ht="16.5" customHeight="1">
      <c r="A90" s="3"/>
      <c r="B90" s="3"/>
      <c r="C90" s="3"/>
      <c r="D90" s="3" t="s">
        <v>157</v>
      </c>
      <c r="E90" s="3"/>
      <c r="F90" s="200">
        <v>16.15</v>
      </c>
      <c r="G90" s="200">
        <v>14.69</v>
      </c>
      <c r="H90" s="200">
        <v>25.91</v>
      </c>
      <c r="I90" s="200">
        <v>24.6</v>
      </c>
      <c r="J90" s="200">
        <v>26.98</v>
      </c>
      <c r="K90" s="200">
        <v>44</v>
      </c>
      <c r="L90" s="200">
        <v>46.51</v>
      </c>
      <c r="Q90" s="33"/>
    </row>
    <row r="91" spans="1:17" s="18" customFormat="1" ht="19.5" customHeight="1">
      <c r="A91" s="232"/>
      <c r="B91" s="232"/>
      <c r="C91" s="232"/>
      <c r="D91" s="232" t="s">
        <v>158</v>
      </c>
      <c r="E91" s="232"/>
      <c r="F91" s="247">
        <v>22.66</v>
      </c>
      <c r="G91" s="247">
        <v>18.21</v>
      </c>
      <c r="H91" s="247">
        <v>30.07</v>
      </c>
      <c r="I91" s="247">
        <v>30.38</v>
      </c>
      <c r="J91" s="247">
        <v>34.9</v>
      </c>
      <c r="K91" s="247">
        <v>53.8</v>
      </c>
      <c r="L91" s="247">
        <v>54.76</v>
      </c>
      <c r="Q91" s="33"/>
    </row>
    <row r="92" spans="1:17" s="18" customFormat="1" ht="19.5" customHeight="1">
      <c r="A92" s="3"/>
      <c r="B92" s="3"/>
      <c r="C92" s="3"/>
      <c r="D92" s="3" t="s">
        <v>159</v>
      </c>
      <c r="E92" s="3"/>
      <c r="F92" s="200">
        <v>24.05</v>
      </c>
      <c r="G92" s="200">
        <v>19.5</v>
      </c>
      <c r="H92" s="200">
        <v>31.17</v>
      </c>
      <c r="I92" s="200">
        <v>31.55</v>
      </c>
      <c r="J92" s="200">
        <v>40.77</v>
      </c>
      <c r="K92" s="200">
        <v>57.33</v>
      </c>
      <c r="L92" s="200">
        <v>59.34</v>
      </c>
      <c r="Q92" s="33"/>
    </row>
    <row r="93" spans="1:17" s="18" customFormat="1" ht="16.5" customHeight="1">
      <c r="A93" s="232"/>
      <c r="B93" s="232"/>
      <c r="C93" s="232"/>
      <c r="D93" s="232" t="s">
        <v>160</v>
      </c>
      <c r="E93" s="232"/>
      <c r="F93" s="247">
        <v>18.98</v>
      </c>
      <c r="G93" s="247">
        <v>16.39</v>
      </c>
      <c r="H93" s="247">
        <v>27.78</v>
      </c>
      <c r="I93" s="247">
        <v>27.1</v>
      </c>
      <c r="J93" s="247">
        <v>31.53</v>
      </c>
      <c r="K93" s="247">
        <v>48.65</v>
      </c>
      <c r="L93" s="247">
        <v>50.85</v>
      </c>
      <c r="Q93" s="33"/>
    </row>
    <row r="94" spans="1:17" s="18" customFormat="1" ht="9.75" customHeight="1">
      <c r="A94" s="3"/>
      <c r="B94" s="3"/>
      <c r="C94" s="3"/>
      <c r="D94" s="3"/>
      <c r="E94" s="3"/>
      <c r="F94" s="200"/>
      <c r="G94" s="200"/>
      <c r="H94" s="200"/>
      <c r="I94" s="200"/>
      <c r="J94" s="200"/>
      <c r="K94" s="200"/>
      <c r="L94" s="200"/>
      <c r="Q94" s="33"/>
    </row>
    <row r="95" spans="1:17" s="18" customFormat="1" ht="16.5" customHeight="1">
      <c r="A95" s="3"/>
      <c r="C95" s="3" t="s">
        <v>471</v>
      </c>
      <c r="D95" s="3"/>
      <c r="E95" s="3"/>
      <c r="F95" s="200"/>
      <c r="G95" s="200"/>
      <c r="H95" s="200"/>
      <c r="I95" s="200"/>
      <c r="J95" s="200"/>
      <c r="K95" s="200"/>
      <c r="L95" s="200"/>
      <c r="Q95" s="33"/>
    </row>
    <row r="96" spans="1:17" s="18" customFormat="1" ht="15.75">
      <c r="A96" s="3"/>
      <c r="C96" s="3" t="s">
        <v>456</v>
      </c>
      <c r="D96" s="3"/>
      <c r="E96" s="3"/>
      <c r="F96" s="200"/>
      <c r="G96" s="200"/>
      <c r="H96" s="200"/>
      <c r="I96" s="200"/>
      <c r="J96" s="200"/>
      <c r="K96" s="200"/>
      <c r="L96" s="200"/>
      <c r="Q96" s="33"/>
    </row>
    <row r="97" spans="1:17" s="18" customFormat="1" ht="6" customHeight="1">
      <c r="A97" s="3"/>
      <c r="C97" s="3"/>
      <c r="D97" s="3"/>
      <c r="E97" s="3"/>
      <c r="F97" s="200"/>
      <c r="G97" s="200"/>
      <c r="H97" s="200"/>
      <c r="I97" s="200"/>
      <c r="J97" s="200"/>
      <c r="K97" s="200"/>
      <c r="L97" s="200"/>
      <c r="Q97" s="33"/>
    </row>
    <row r="98" spans="1:17" s="18" customFormat="1" ht="16.5" customHeight="1">
      <c r="A98" s="3"/>
      <c r="B98" s="3"/>
      <c r="D98" s="3" t="s">
        <v>457</v>
      </c>
      <c r="E98" s="3"/>
      <c r="F98" s="197">
        <v>4600</v>
      </c>
      <c r="G98" s="197">
        <v>4290</v>
      </c>
      <c r="H98" s="197">
        <v>4460</v>
      </c>
      <c r="I98" s="197">
        <v>3450</v>
      </c>
      <c r="J98" s="197">
        <v>8170</v>
      </c>
      <c r="K98" s="197">
        <v>8240</v>
      </c>
      <c r="L98" s="197">
        <v>9940</v>
      </c>
      <c r="Q98" s="33"/>
    </row>
    <row r="99" spans="1:17" s="18" customFormat="1" ht="19.5" customHeight="1">
      <c r="A99" s="232"/>
      <c r="B99" s="232"/>
      <c r="C99" s="248"/>
      <c r="D99" s="232" t="s">
        <v>156</v>
      </c>
      <c r="E99" s="232"/>
      <c r="F99" s="245">
        <v>1420</v>
      </c>
      <c r="G99" s="245">
        <v>1556.66</v>
      </c>
      <c r="H99" s="245">
        <v>1660</v>
      </c>
      <c r="I99" s="245">
        <v>1650</v>
      </c>
      <c r="J99" s="245">
        <v>1650</v>
      </c>
      <c r="K99" s="245">
        <v>1420</v>
      </c>
      <c r="L99" s="245">
        <v>1520</v>
      </c>
      <c r="Q99" s="33"/>
    </row>
    <row r="100" spans="1:17" s="18" customFormat="1" ht="6.75" customHeight="1">
      <c r="A100" s="3"/>
      <c r="B100" s="3"/>
      <c r="D100" s="3"/>
      <c r="E100" s="3"/>
      <c r="F100" s="115"/>
      <c r="G100" s="115"/>
      <c r="H100" s="115"/>
      <c r="I100" s="115"/>
      <c r="J100" s="115"/>
      <c r="K100" s="115"/>
      <c r="L100" s="115"/>
      <c r="Q100" s="33"/>
    </row>
    <row r="101" spans="1:12" ht="24" customHeight="1">
      <c r="A101" s="44" t="s">
        <v>267</v>
      </c>
      <c r="B101" s="61"/>
      <c r="C101" s="61"/>
      <c r="D101" s="61"/>
      <c r="E101" s="61"/>
      <c r="F101" s="116"/>
      <c r="G101" s="116"/>
      <c r="H101" s="116"/>
      <c r="I101" s="117"/>
      <c r="J101" s="117"/>
      <c r="K101" s="117"/>
      <c r="L101" s="117"/>
    </row>
    <row r="102" ht="6" customHeight="1">
      <c r="A102" s="44"/>
    </row>
    <row r="103" spans="1:12" ht="18.75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</row>
  </sheetData>
  <sheetProtection/>
  <mergeCells count="9">
    <mergeCell ref="A103:L103"/>
    <mergeCell ref="A4:E5"/>
    <mergeCell ref="F4:F5"/>
    <mergeCell ref="L4:L5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Sans,Normal"&amp;22 &amp;24 18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R130"/>
  <sheetViews>
    <sheetView showGridLines="0" view="pageBreakPreview" zoomScale="60" zoomScaleNormal="60" zoomScalePageLayoutView="0" workbookViewId="0" topLeftCell="A1">
      <selection activeCell="E2" sqref="E2"/>
    </sheetView>
  </sheetViews>
  <sheetFormatPr defaultColWidth="9.77734375" defaultRowHeight="15.75"/>
  <cols>
    <col min="1" max="4" width="2.77734375" style="1" customWidth="1"/>
    <col min="5" max="5" width="49.6640625" style="1" customWidth="1"/>
    <col min="6" max="12" width="15.21484375" style="1" customWidth="1"/>
    <col min="13" max="16384" width="9.77734375" style="1" customWidth="1"/>
  </cols>
  <sheetData>
    <row r="1" spans="1:12" ht="21" customHeight="1">
      <c r="A1" s="326" t="s">
        <v>485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01" t="s">
        <v>213</v>
      </c>
    </row>
    <row r="2" spans="1:12" ht="21" customHeight="1">
      <c r="A2" s="300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8" ht="15" customHeight="1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"/>
      <c r="N3" s="2"/>
      <c r="O3" s="2"/>
      <c r="P3" s="2"/>
      <c r="Q3" s="2"/>
      <c r="R3" s="2"/>
    </row>
    <row r="4" spans="1:18" ht="24.75" customHeight="1">
      <c r="A4" s="372" t="s">
        <v>231</v>
      </c>
      <c r="B4" s="379"/>
      <c r="C4" s="379"/>
      <c r="D4" s="379"/>
      <c r="E4" s="379"/>
      <c r="F4" s="390">
        <v>2000</v>
      </c>
      <c r="G4" s="390">
        <v>2001</v>
      </c>
      <c r="H4" s="390">
        <v>2002</v>
      </c>
      <c r="I4" s="390">
        <v>2003</v>
      </c>
      <c r="J4" s="390">
        <v>2004</v>
      </c>
      <c r="K4" s="390">
        <v>2005</v>
      </c>
      <c r="L4" s="383" t="s">
        <v>449</v>
      </c>
      <c r="M4" s="2"/>
      <c r="N4" s="2"/>
      <c r="O4" s="2"/>
      <c r="P4" s="2"/>
      <c r="Q4" s="2"/>
      <c r="R4" s="2"/>
    </row>
    <row r="5" spans="1:18" ht="24.75" customHeight="1">
      <c r="A5" s="380"/>
      <c r="B5" s="380"/>
      <c r="C5" s="380"/>
      <c r="D5" s="380"/>
      <c r="E5" s="380"/>
      <c r="F5" s="391"/>
      <c r="G5" s="391"/>
      <c r="H5" s="391"/>
      <c r="I5" s="391"/>
      <c r="J5" s="393"/>
      <c r="K5" s="393"/>
      <c r="L5" s="354"/>
      <c r="M5" s="2"/>
      <c r="N5" s="2"/>
      <c r="O5" s="2"/>
      <c r="P5" s="2"/>
      <c r="Q5" s="2"/>
      <c r="R5" s="2"/>
    </row>
    <row r="6" spans="1:18" ht="15.75">
      <c r="A6" s="2"/>
      <c r="B6" s="2"/>
      <c r="C6" s="2"/>
      <c r="D6" s="2"/>
      <c r="E6" s="2"/>
      <c r="F6" s="76"/>
      <c r="G6" s="76"/>
      <c r="H6" s="76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s="18" customFormat="1" ht="16.5" customHeight="1">
      <c r="A7" s="3"/>
      <c r="B7" s="3"/>
      <c r="C7" s="3" t="s">
        <v>458</v>
      </c>
      <c r="D7" s="3"/>
      <c r="E7" s="3"/>
      <c r="F7" s="115"/>
      <c r="G7" s="115"/>
      <c r="H7" s="115"/>
      <c r="I7" s="115"/>
      <c r="J7" s="115"/>
      <c r="K7" s="115"/>
      <c r="L7" s="115"/>
      <c r="Q7" s="33"/>
    </row>
    <row r="8" spans="1:17" s="18" customFormat="1" ht="15.75">
      <c r="A8" s="3"/>
      <c r="B8" s="3"/>
      <c r="C8" s="3" t="s">
        <v>459</v>
      </c>
      <c r="D8" s="3"/>
      <c r="E8" s="3"/>
      <c r="F8" s="115"/>
      <c r="G8" s="115"/>
      <c r="H8" s="115"/>
      <c r="I8" s="115"/>
      <c r="J8" s="115"/>
      <c r="K8" s="115"/>
      <c r="L8" s="115"/>
      <c r="Q8" s="33"/>
    </row>
    <row r="9" spans="1:17" s="18" customFormat="1" ht="6" customHeight="1">
      <c r="A9" s="3"/>
      <c r="B9" s="3"/>
      <c r="D9" s="3"/>
      <c r="E9" s="3"/>
      <c r="F9" s="115"/>
      <c r="G9" s="115"/>
      <c r="H9" s="115"/>
      <c r="I9" s="115"/>
      <c r="J9" s="115"/>
      <c r="K9" s="115"/>
      <c r="L9" s="115"/>
      <c r="Q9" s="33"/>
    </row>
    <row r="10" spans="1:17" s="18" customFormat="1" ht="16.5" customHeight="1">
      <c r="A10" s="232"/>
      <c r="B10" s="232"/>
      <c r="C10" s="232"/>
      <c r="D10" s="232" t="s">
        <v>136</v>
      </c>
      <c r="E10" s="232"/>
      <c r="F10" s="272">
        <v>1.263215859030837</v>
      </c>
      <c r="G10" s="272">
        <v>1.07</v>
      </c>
      <c r="H10" s="272">
        <v>1.2136563876651982</v>
      </c>
      <c r="I10" s="272">
        <v>1.2</v>
      </c>
      <c r="J10" s="272">
        <v>2.34</v>
      </c>
      <c r="K10" s="272">
        <v>2.4890319</v>
      </c>
      <c r="L10" s="272">
        <v>2.81</v>
      </c>
      <c r="Q10" s="33"/>
    </row>
    <row r="11" spans="1:17" s="18" customFormat="1" ht="19.5" customHeight="1">
      <c r="A11" s="3"/>
      <c r="B11" s="3"/>
      <c r="C11" s="3"/>
      <c r="D11" s="3" t="s">
        <v>137</v>
      </c>
      <c r="E11" s="3"/>
      <c r="F11" s="177">
        <v>0.23348017621145373</v>
      </c>
      <c r="G11" s="177">
        <v>0.17533039647577092</v>
      </c>
      <c r="H11" s="177">
        <v>0.186784140969163</v>
      </c>
      <c r="I11" s="130">
        <v>0.14</v>
      </c>
      <c r="J11" s="130">
        <v>0.23</v>
      </c>
      <c r="K11" s="130">
        <v>0.1329394</v>
      </c>
      <c r="L11" s="130">
        <v>0.2826</v>
      </c>
      <c r="Q11" s="33"/>
    </row>
    <row r="12" spans="1:17" s="18" customFormat="1" ht="24" customHeight="1">
      <c r="A12" s="3"/>
      <c r="B12" s="3" t="s">
        <v>258</v>
      </c>
      <c r="C12" s="291"/>
      <c r="D12" s="291"/>
      <c r="E12" s="291"/>
      <c r="F12" s="191"/>
      <c r="G12" s="191"/>
      <c r="H12" s="191"/>
      <c r="I12" s="191"/>
      <c r="J12" s="191"/>
      <c r="K12" s="191"/>
      <c r="L12" s="191"/>
      <c r="Q12" s="33"/>
    </row>
    <row r="13" spans="1:17" s="18" customFormat="1" ht="16.5" customHeight="1">
      <c r="A13" s="29"/>
      <c r="B13" s="29"/>
      <c r="C13" s="29" t="s">
        <v>139</v>
      </c>
      <c r="D13" s="3"/>
      <c r="E13" s="29"/>
      <c r="F13" s="130"/>
      <c r="G13" s="130"/>
      <c r="H13" s="130"/>
      <c r="I13" s="130"/>
      <c r="J13" s="130"/>
      <c r="K13" s="130"/>
      <c r="L13" s="130"/>
      <c r="Q13" s="33"/>
    </row>
    <row r="14" spans="1:17" s="18" customFormat="1" ht="16.5" customHeight="1">
      <c r="A14" s="29"/>
      <c r="B14" s="29"/>
      <c r="C14" s="3" t="s">
        <v>402</v>
      </c>
      <c r="D14" s="3"/>
      <c r="E14" s="29"/>
      <c r="F14" s="130"/>
      <c r="G14" s="130"/>
      <c r="H14" s="130"/>
      <c r="I14" s="130"/>
      <c r="J14" s="130"/>
      <c r="K14" s="130"/>
      <c r="L14" s="130"/>
      <c r="Q14" s="33"/>
    </row>
    <row r="15" spans="1:17" s="18" customFormat="1" ht="9.75" customHeight="1">
      <c r="A15" s="29"/>
      <c r="B15" s="29"/>
      <c r="C15" s="29"/>
      <c r="D15" s="3"/>
      <c r="E15" s="29"/>
      <c r="F15" s="130"/>
      <c r="G15" s="130"/>
      <c r="H15" s="130"/>
      <c r="I15" s="130"/>
      <c r="J15" s="130"/>
      <c r="K15" s="130"/>
      <c r="L15" s="130"/>
      <c r="Q15" s="33"/>
    </row>
    <row r="16" spans="1:17" s="18" customFormat="1" ht="16.5" customHeight="1">
      <c r="A16" s="29"/>
      <c r="B16" s="29"/>
      <c r="C16" s="3"/>
      <c r="D16" s="3" t="s">
        <v>140</v>
      </c>
      <c r="E16" s="29"/>
      <c r="F16" s="130"/>
      <c r="G16" s="130"/>
      <c r="H16" s="130"/>
      <c r="I16" s="130"/>
      <c r="J16" s="130"/>
      <c r="K16" s="130"/>
      <c r="L16" s="130"/>
      <c r="Q16" s="33"/>
    </row>
    <row r="17" spans="1:17" s="18" customFormat="1" ht="5.25" customHeight="1">
      <c r="A17" s="29"/>
      <c r="B17" s="29"/>
      <c r="C17" s="3"/>
      <c r="D17" s="3"/>
      <c r="E17" s="29"/>
      <c r="F17" s="130"/>
      <c r="G17" s="130"/>
      <c r="H17" s="130"/>
      <c r="I17" s="130"/>
      <c r="J17" s="130"/>
      <c r="K17" s="130"/>
      <c r="L17" s="130"/>
      <c r="Q17" s="33"/>
    </row>
    <row r="18" spans="1:17" s="18" customFormat="1" ht="15.75" customHeight="1">
      <c r="A18" s="232"/>
      <c r="B18" s="228"/>
      <c r="C18" s="248"/>
      <c r="D18" s="228"/>
      <c r="E18" s="228" t="s">
        <v>161</v>
      </c>
      <c r="F18" s="272">
        <v>9.5</v>
      </c>
      <c r="G18" s="272">
        <v>4.75</v>
      </c>
      <c r="H18" s="272">
        <v>4.25</v>
      </c>
      <c r="I18" s="272">
        <v>4</v>
      </c>
      <c r="J18" s="272">
        <v>5.25</v>
      </c>
      <c r="K18" s="272">
        <v>7.25</v>
      </c>
      <c r="L18" s="272">
        <v>8.25</v>
      </c>
      <c r="Q18" s="33"/>
    </row>
    <row r="19" spans="1:17" s="18" customFormat="1" ht="16.5" customHeight="1">
      <c r="A19" s="3"/>
      <c r="B19" s="29"/>
      <c r="D19" s="29"/>
      <c r="E19" s="29" t="s">
        <v>162</v>
      </c>
      <c r="F19" s="130">
        <v>6.2</v>
      </c>
      <c r="G19" s="130">
        <v>1.99</v>
      </c>
      <c r="H19" s="130">
        <v>1.42</v>
      </c>
      <c r="I19" s="130">
        <v>1.24</v>
      </c>
      <c r="J19" s="130">
        <v>2.71</v>
      </c>
      <c r="K19" s="130">
        <v>4.67</v>
      </c>
      <c r="L19" s="130">
        <v>5.37</v>
      </c>
      <c r="Q19" s="33"/>
    </row>
    <row r="20" spans="1:17" s="18" customFormat="1" ht="9.75" customHeight="1">
      <c r="A20" s="3"/>
      <c r="B20" s="29"/>
      <c r="D20" s="29"/>
      <c r="E20" s="29"/>
      <c r="F20" s="130"/>
      <c r="G20" s="130"/>
      <c r="H20" s="130"/>
      <c r="I20" s="130"/>
      <c r="J20" s="130"/>
      <c r="K20" s="130"/>
      <c r="L20" s="130"/>
      <c r="Q20" s="33"/>
    </row>
    <row r="21" spans="1:17" s="18" customFormat="1" ht="16.5" customHeight="1">
      <c r="A21" s="29"/>
      <c r="B21" s="29"/>
      <c r="C21" s="29" t="s">
        <v>141</v>
      </c>
      <c r="D21" s="3"/>
      <c r="E21" s="29"/>
      <c r="F21" s="130"/>
      <c r="G21" s="130"/>
      <c r="H21" s="130"/>
      <c r="I21" s="130"/>
      <c r="J21" s="130"/>
      <c r="K21" s="130"/>
      <c r="L21" s="130"/>
      <c r="Q21" s="33"/>
    </row>
    <row r="22" spans="1:17" s="18" customFormat="1" ht="16.5" customHeight="1">
      <c r="A22" s="29"/>
      <c r="B22" s="29"/>
      <c r="C22" s="3" t="s">
        <v>402</v>
      </c>
      <c r="D22" s="3"/>
      <c r="E22" s="29"/>
      <c r="F22" s="130"/>
      <c r="G22" s="130"/>
      <c r="H22" s="130"/>
      <c r="I22" s="130"/>
      <c r="J22" s="130"/>
      <c r="K22" s="130"/>
      <c r="L22" s="130"/>
      <c r="Q22" s="33"/>
    </row>
    <row r="23" spans="1:17" s="18" customFormat="1" ht="6" customHeight="1">
      <c r="A23" s="29"/>
      <c r="B23" s="29"/>
      <c r="C23" s="29"/>
      <c r="D23" s="3"/>
      <c r="E23" s="29"/>
      <c r="F23" s="130"/>
      <c r="G23" s="130"/>
      <c r="H23" s="130"/>
      <c r="I23" s="130"/>
      <c r="J23" s="130"/>
      <c r="K23" s="130"/>
      <c r="L23" s="130"/>
      <c r="Q23" s="33"/>
    </row>
    <row r="24" spans="1:17" s="18" customFormat="1" ht="19.5" customHeight="1">
      <c r="A24" s="29"/>
      <c r="B24" s="29"/>
      <c r="C24" s="29"/>
      <c r="D24" s="29" t="s">
        <v>251</v>
      </c>
      <c r="E24" s="29"/>
      <c r="F24" s="130"/>
      <c r="G24" s="130"/>
      <c r="H24" s="130"/>
      <c r="I24" s="130"/>
      <c r="J24" s="130"/>
      <c r="K24" s="130"/>
      <c r="L24" s="130"/>
      <c r="Q24" s="33"/>
    </row>
    <row r="25" spans="1:17" s="18" customFormat="1" ht="5.25" customHeight="1">
      <c r="A25" s="29"/>
      <c r="B25" s="29"/>
      <c r="C25" s="29"/>
      <c r="D25" s="29"/>
      <c r="E25" s="29"/>
      <c r="F25" s="130"/>
      <c r="G25" s="130"/>
      <c r="H25" s="130"/>
      <c r="I25" s="130"/>
      <c r="J25" s="130"/>
      <c r="K25" s="130"/>
      <c r="L25" s="130"/>
      <c r="Q25" s="33"/>
    </row>
    <row r="26" spans="1:17" s="18" customFormat="1" ht="16.5" customHeight="1">
      <c r="A26" s="232"/>
      <c r="B26" s="228"/>
      <c r="C26" s="232"/>
      <c r="D26" s="232"/>
      <c r="E26" s="228" t="s">
        <v>163</v>
      </c>
      <c r="F26" s="272">
        <v>8.94</v>
      </c>
      <c r="G26" s="272">
        <v>3.75</v>
      </c>
      <c r="H26" s="272">
        <v>3.73</v>
      </c>
      <c r="I26" s="272">
        <v>2.42</v>
      </c>
      <c r="J26" s="272">
        <v>3.11</v>
      </c>
      <c r="K26" s="272">
        <v>3.41</v>
      </c>
      <c r="L26" s="272">
        <v>3.29</v>
      </c>
      <c r="Q26" s="33"/>
    </row>
    <row r="27" spans="1:17" s="18" customFormat="1" ht="18.75" customHeight="1">
      <c r="A27" s="3"/>
      <c r="B27" s="29"/>
      <c r="C27" s="3"/>
      <c r="D27" s="3"/>
      <c r="E27" s="29" t="s">
        <v>164</v>
      </c>
      <c r="F27" s="130">
        <v>9.44</v>
      </c>
      <c r="G27" s="130">
        <v>4.22</v>
      </c>
      <c r="H27" s="130">
        <v>3.74</v>
      </c>
      <c r="I27" s="130">
        <v>2.79</v>
      </c>
      <c r="J27" s="130">
        <v>4.01</v>
      </c>
      <c r="K27" s="130">
        <v>3.45</v>
      </c>
      <c r="L27" s="130">
        <v>3.02</v>
      </c>
      <c r="Q27" s="33"/>
    </row>
    <row r="28" spans="1:17" s="18" customFormat="1" ht="16.5" customHeight="1">
      <c r="A28" s="232"/>
      <c r="B28" s="228"/>
      <c r="C28" s="232"/>
      <c r="D28" s="232"/>
      <c r="E28" s="228" t="s">
        <v>165</v>
      </c>
      <c r="F28" s="272">
        <v>9.69</v>
      </c>
      <c r="G28" s="272">
        <v>4.63</v>
      </c>
      <c r="H28" s="272">
        <v>3.9</v>
      </c>
      <c r="I28" s="272">
        <v>2.97</v>
      </c>
      <c r="J28" s="272">
        <v>3.96</v>
      </c>
      <c r="K28" s="272">
        <v>3.38</v>
      </c>
      <c r="L28" s="272">
        <v>3.07</v>
      </c>
      <c r="Q28" s="33"/>
    </row>
    <row r="29" spans="1:17" s="18" customFormat="1" ht="9.75" customHeight="1">
      <c r="A29" s="3"/>
      <c r="B29" s="29"/>
      <c r="C29" s="3"/>
      <c r="D29" s="3"/>
      <c r="E29" s="29"/>
      <c r="F29" s="130"/>
      <c r="G29" s="130"/>
      <c r="H29" s="130"/>
      <c r="I29" s="130"/>
      <c r="J29" s="130"/>
      <c r="K29" s="130"/>
      <c r="L29" s="130"/>
      <c r="Q29" s="33"/>
    </row>
    <row r="30" spans="1:17" s="18" customFormat="1" ht="16.5" customHeight="1">
      <c r="A30" s="29"/>
      <c r="B30" s="3"/>
      <c r="C30" s="29"/>
      <c r="D30" s="29" t="s">
        <v>142</v>
      </c>
      <c r="E30" s="29"/>
      <c r="F30" s="130"/>
      <c r="G30" s="130"/>
      <c r="H30" s="130"/>
      <c r="I30" s="130"/>
      <c r="J30" s="130"/>
      <c r="K30" s="130"/>
      <c r="L30" s="130"/>
      <c r="Q30" s="33"/>
    </row>
    <row r="31" spans="1:17" s="18" customFormat="1" ht="5.25" customHeight="1">
      <c r="A31" s="29"/>
      <c r="B31" s="3"/>
      <c r="C31" s="29"/>
      <c r="D31" s="29"/>
      <c r="E31" s="29"/>
      <c r="F31" s="130"/>
      <c r="G31" s="130"/>
      <c r="H31" s="130"/>
      <c r="I31" s="130"/>
      <c r="J31" s="130"/>
      <c r="K31" s="130"/>
      <c r="L31" s="130"/>
      <c r="Q31" s="33"/>
    </row>
    <row r="32" spans="1:17" s="18" customFormat="1" ht="16.5" customHeight="1">
      <c r="A32" s="3"/>
      <c r="B32" s="29"/>
      <c r="C32" s="3"/>
      <c r="D32" s="3"/>
      <c r="E32" s="29" t="s">
        <v>0</v>
      </c>
      <c r="F32" s="130">
        <v>9.44</v>
      </c>
      <c r="G32" s="130">
        <v>3.08</v>
      </c>
      <c r="H32" s="130">
        <v>3.14</v>
      </c>
      <c r="I32" s="130">
        <v>2.43</v>
      </c>
      <c r="J32" s="130">
        <v>3.31</v>
      </c>
      <c r="K32" s="130">
        <v>3.02</v>
      </c>
      <c r="L32" s="130">
        <v>2.53</v>
      </c>
      <c r="Q32" s="33"/>
    </row>
    <row r="33" spans="1:17" s="18" customFormat="1" ht="19.5" customHeight="1">
      <c r="A33" s="232"/>
      <c r="B33" s="228"/>
      <c r="C33" s="232"/>
      <c r="D33" s="232"/>
      <c r="E33" s="228" t="s">
        <v>1</v>
      </c>
      <c r="F33" s="272">
        <v>9.81</v>
      </c>
      <c r="G33" s="272">
        <v>4.1</v>
      </c>
      <c r="H33" s="272">
        <v>3.42</v>
      </c>
      <c r="I33" s="272">
        <v>2.63</v>
      </c>
      <c r="J33" s="272">
        <v>3.87</v>
      </c>
      <c r="K33" s="272">
        <v>3.6</v>
      </c>
      <c r="L33" s="272">
        <v>2.96</v>
      </c>
      <c r="Q33" s="33"/>
    </row>
    <row r="34" spans="1:17" s="18" customFormat="1" ht="18" customHeight="1">
      <c r="A34" s="3"/>
      <c r="B34" s="29"/>
      <c r="C34" s="3"/>
      <c r="D34" s="3"/>
      <c r="E34" s="29" t="s">
        <v>2</v>
      </c>
      <c r="F34" s="130">
        <v>10.11</v>
      </c>
      <c r="G34" s="130">
        <v>4.83</v>
      </c>
      <c r="H34" s="130">
        <v>3.75</v>
      </c>
      <c r="I34" s="130">
        <v>2.75</v>
      </c>
      <c r="J34" s="130">
        <v>3.88</v>
      </c>
      <c r="K34" s="130">
        <v>3.71</v>
      </c>
      <c r="L34" s="130">
        <v>3.02</v>
      </c>
      <c r="Q34" s="33"/>
    </row>
    <row r="35" spans="1:17" s="18" customFormat="1" ht="4.5" customHeight="1">
      <c r="A35" s="3"/>
      <c r="B35" s="29"/>
      <c r="C35" s="3"/>
      <c r="D35" s="3"/>
      <c r="E35" s="29"/>
      <c r="F35" s="130"/>
      <c r="G35" s="130"/>
      <c r="H35" s="130"/>
      <c r="I35" s="130"/>
      <c r="J35" s="130"/>
      <c r="K35" s="130"/>
      <c r="L35" s="130"/>
      <c r="Q35" s="33"/>
    </row>
    <row r="36" spans="1:17" s="18" customFormat="1" ht="16.5" customHeight="1">
      <c r="A36" s="228"/>
      <c r="B36" s="228"/>
      <c r="C36" s="228"/>
      <c r="D36" s="228" t="s">
        <v>143</v>
      </c>
      <c r="E36" s="228"/>
      <c r="F36" s="272">
        <v>17.05</v>
      </c>
      <c r="G36" s="272">
        <v>6.29</v>
      </c>
      <c r="H36" s="272">
        <v>7.3</v>
      </c>
      <c r="I36" s="272">
        <v>6.06</v>
      </c>
      <c r="J36" s="272">
        <v>8.5</v>
      </c>
      <c r="K36" s="272">
        <v>8.22</v>
      </c>
      <c r="L36" s="272">
        <v>7.02</v>
      </c>
      <c r="Q36" s="33"/>
    </row>
    <row r="37" spans="1:17" s="18" customFormat="1" ht="19.5" customHeight="1">
      <c r="A37" s="29"/>
      <c r="B37" s="29"/>
      <c r="C37" s="29"/>
      <c r="D37" s="29" t="s">
        <v>430</v>
      </c>
      <c r="E37" s="29"/>
      <c r="F37" s="130">
        <v>18.08</v>
      </c>
      <c r="G37" s="130">
        <v>7.73</v>
      </c>
      <c r="H37" s="130">
        <v>8.47</v>
      </c>
      <c r="I37" s="130">
        <v>6.63</v>
      </c>
      <c r="J37" s="130">
        <v>9.01</v>
      </c>
      <c r="K37" s="130">
        <v>9.64</v>
      </c>
      <c r="L37" s="130">
        <v>7.35</v>
      </c>
      <c r="Q37" s="33"/>
    </row>
    <row r="38" spans="1:17" s="18" customFormat="1" ht="19.5" customHeight="1">
      <c r="A38" s="228"/>
      <c r="B38" s="228"/>
      <c r="C38" s="228"/>
      <c r="D38" s="228" t="s">
        <v>144</v>
      </c>
      <c r="E38" s="228"/>
      <c r="F38" s="272">
        <v>14.39</v>
      </c>
      <c r="G38" s="272">
        <v>5.81</v>
      </c>
      <c r="H38" s="272">
        <v>5.13</v>
      </c>
      <c r="I38" s="272">
        <v>3.91</v>
      </c>
      <c r="J38" s="272">
        <v>5.84</v>
      </c>
      <c r="K38" s="272">
        <v>5.89</v>
      </c>
      <c r="L38" s="272">
        <v>4.82</v>
      </c>
      <c r="Q38" s="33"/>
    </row>
    <row r="39" spans="1:17" s="18" customFormat="1" ht="16.5" customHeight="1">
      <c r="A39" s="3"/>
      <c r="B39" s="3"/>
      <c r="C39" s="3"/>
      <c r="D39" s="3" t="s">
        <v>145</v>
      </c>
      <c r="E39" s="3"/>
      <c r="F39" s="130">
        <v>18.39</v>
      </c>
      <c r="G39" s="130">
        <v>7.94</v>
      </c>
      <c r="H39" s="130">
        <v>8.26</v>
      </c>
      <c r="I39" s="130">
        <v>6.4</v>
      </c>
      <c r="J39" s="130">
        <v>8.93</v>
      </c>
      <c r="K39" s="130">
        <v>8.72</v>
      </c>
      <c r="L39" s="130">
        <v>7.3675</v>
      </c>
      <c r="Q39" s="33"/>
    </row>
    <row r="40" spans="1:17" s="18" customFormat="1" ht="6" customHeight="1">
      <c r="A40" s="3"/>
      <c r="B40" s="29"/>
      <c r="C40" s="3"/>
      <c r="D40" s="3"/>
      <c r="E40" s="29"/>
      <c r="F40" s="130"/>
      <c r="G40" s="130"/>
      <c r="H40" s="130"/>
      <c r="I40" s="130"/>
      <c r="J40" s="130"/>
      <c r="K40" s="130"/>
      <c r="L40" s="130"/>
      <c r="Q40" s="33"/>
    </row>
    <row r="41" spans="1:17" s="18" customFormat="1" ht="15.75">
      <c r="A41" s="3"/>
      <c r="B41" s="3" t="s">
        <v>259</v>
      </c>
      <c r="C41" s="291"/>
      <c r="D41" s="291"/>
      <c r="E41" s="291"/>
      <c r="F41" s="191"/>
      <c r="G41" s="191"/>
      <c r="H41" s="191"/>
      <c r="I41" s="191"/>
      <c r="J41" s="191"/>
      <c r="K41" s="191"/>
      <c r="L41" s="191"/>
      <c r="Q41" s="33"/>
    </row>
    <row r="42" spans="1:17" s="18" customFormat="1" ht="9.75" customHeight="1">
      <c r="A42" s="3"/>
      <c r="B42" s="3"/>
      <c r="C42" s="3"/>
      <c r="D42" s="3"/>
      <c r="E42" s="3"/>
      <c r="F42" s="130"/>
      <c r="G42" s="130"/>
      <c r="H42" s="130"/>
      <c r="I42" s="130"/>
      <c r="J42" s="130"/>
      <c r="K42" s="130"/>
      <c r="L42" s="130"/>
      <c r="Q42" s="33"/>
    </row>
    <row r="43" spans="1:17" s="18" customFormat="1" ht="16.5" customHeight="1">
      <c r="A43" s="3"/>
      <c r="B43" s="3"/>
      <c r="C43" s="3" t="s">
        <v>146</v>
      </c>
      <c r="D43" s="3"/>
      <c r="E43" s="3"/>
      <c r="F43" s="130"/>
      <c r="G43" s="130"/>
      <c r="H43" s="130"/>
      <c r="I43" s="130"/>
      <c r="J43" s="130"/>
      <c r="K43" s="130"/>
      <c r="L43" s="130"/>
      <c r="Q43" s="33"/>
    </row>
    <row r="44" spans="1:17" s="18" customFormat="1" ht="16.5" customHeight="1">
      <c r="A44" s="3"/>
      <c r="B44" s="3"/>
      <c r="C44" s="3" t="s">
        <v>402</v>
      </c>
      <c r="D44" s="3"/>
      <c r="E44" s="3"/>
      <c r="F44" s="130"/>
      <c r="G44" s="130"/>
      <c r="H44" s="130"/>
      <c r="I44" s="130"/>
      <c r="J44" s="130"/>
      <c r="K44" s="130"/>
      <c r="L44" s="130"/>
      <c r="Q44" s="33"/>
    </row>
    <row r="45" spans="1:17" s="18" customFormat="1" ht="8.25" customHeight="1">
      <c r="A45" s="3"/>
      <c r="B45" s="3"/>
      <c r="C45" s="3"/>
      <c r="D45" s="3"/>
      <c r="E45" s="3"/>
      <c r="F45" s="130"/>
      <c r="G45" s="130"/>
      <c r="H45" s="130"/>
      <c r="I45" s="130"/>
      <c r="J45" s="130"/>
      <c r="K45" s="130"/>
      <c r="L45" s="130"/>
      <c r="Q45" s="33"/>
    </row>
    <row r="46" spans="1:17" s="18" customFormat="1" ht="16.5" customHeight="1">
      <c r="A46" s="232"/>
      <c r="B46" s="232"/>
      <c r="C46" s="232"/>
      <c r="D46" s="232" t="s">
        <v>166</v>
      </c>
      <c r="E46" s="232"/>
      <c r="F46" s="272">
        <v>6.5</v>
      </c>
      <c r="G46" s="272">
        <v>1.89</v>
      </c>
      <c r="H46" s="272">
        <v>1.36</v>
      </c>
      <c r="I46" s="272">
        <v>1.08</v>
      </c>
      <c r="J46" s="272">
        <v>2.36</v>
      </c>
      <c r="K46" s="272">
        <v>4.34</v>
      </c>
      <c r="L46" s="272">
        <v>5.33</v>
      </c>
      <c r="Q46" s="33"/>
    </row>
    <row r="47" spans="1:17" s="18" customFormat="1" ht="19.5" customHeight="1">
      <c r="A47" s="3"/>
      <c r="B47" s="3"/>
      <c r="C47" s="3"/>
      <c r="D47" s="3" t="s">
        <v>167</v>
      </c>
      <c r="E47" s="3"/>
      <c r="F47" s="130">
        <v>6.55</v>
      </c>
      <c r="G47" s="130">
        <v>1.89</v>
      </c>
      <c r="H47" s="130">
        <v>1.35</v>
      </c>
      <c r="I47" s="130">
        <v>1.07</v>
      </c>
      <c r="J47" s="130">
        <v>2.35</v>
      </c>
      <c r="K47" s="130">
        <v>4.33</v>
      </c>
      <c r="L47" s="130">
        <v>5.3</v>
      </c>
      <c r="Q47" s="33"/>
    </row>
    <row r="48" spans="1:17" s="18" customFormat="1" ht="19.5" customHeight="1">
      <c r="A48" s="232"/>
      <c r="B48" s="232"/>
      <c r="C48" s="232"/>
      <c r="D48" s="232" t="s">
        <v>3</v>
      </c>
      <c r="E48" s="232"/>
      <c r="F48" s="272">
        <v>5.82</v>
      </c>
      <c r="G48" s="272">
        <v>3.39</v>
      </c>
      <c r="H48" s="272">
        <v>1.19</v>
      </c>
      <c r="I48" s="272">
        <v>0.9</v>
      </c>
      <c r="J48" s="272">
        <v>2.19</v>
      </c>
      <c r="K48" s="272">
        <v>3.89</v>
      </c>
      <c r="L48" s="272">
        <v>4.85</v>
      </c>
      <c r="Q48" s="33"/>
    </row>
    <row r="49" spans="1:17" s="18" customFormat="1" ht="16.5" customHeight="1">
      <c r="A49" s="3"/>
      <c r="B49" s="3"/>
      <c r="C49" s="3"/>
      <c r="D49" s="3" t="s">
        <v>460</v>
      </c>
      <c r="E49" s="3"/>
      <c r="F49" s="130">
        <v>6.44</v>
      </c>
      <c r="G49" s="130">
        <v>1.83</v>
      </c>
      <c r="H49" s="130">
        <v>1.3</v>
      </c>
      <c r="I49" s="130">
        <v>1</v>
      </c>
      <c r="J49" s="130">
        <v>2.27</v>
      </c>
      <c r="K49" s="130">
        <v>4.26</v>
      </c>
      <c r="L49" s="130">
        <v>5.25</v>
      </c>
      <c r="Q49" s="33"/>
    </row>
    <row r="50" spans="1:17" s="18" customFormat="1" ht="10.5" customHeight="1">
      <c r="A50" s="3"/>
      <c r="B50" s="3"/>
      <c r="C50" s="3"/>
      <c r="D50" s="3"/>
      <c r="E50" s="3"/>
      <c r="F50" s="130"/>
      <c r="G50" s="130"/>
      <c r="H50" s="130"/>
      <c r="I50" s="130"/>
      <c r="J50" s="130"/>
      <c r="K50" s="130"/>
      <c r="L50" s="130"/>
      <c r="Q50" s="33"/>
    </row>
    <row r="51" spans="1:17" s="18" customFormat="1" ht="16.5" customHeight="1">
      <c r="A51" s="29"/>
      <c r="B51" s="29"/>
      <c r="C51" s="29" t="s">
        <v>147</v>
      </c>
      <c r="D51" s="3"/>
      <c r="E51" s="29"/>
      <c r="F51" s="130"/>
      <c r="G51" s="130"/>
      <c r="H51" s="130"/>
      <c r="I51" s="130"/>
      <c r="J51" s="130"/>
      <c r="K51" s="130"/>
      <c r="L51" s="130"/>
      <c r="Q51" s="33"/>
    </row>
    <row r="52" spans="1:17" s="18" customFormat="1" ht="16.5" customHeight="1">
      <c r="A52" s="29"/>
      <c r="B52" s="29"/>
      <c r="C52" s="29" t="s">
        <v>408</v>
      </c>
      <c r="D52" s="3"/>
      <c r="E52" s="29"/>
      <c r="F52" s="130"/>
      <c r="G52" s="130"/>
      <c r="H52" s="130"/>
      <c r="I52" s="130"/>
      <c r="J52" s="130"/>
      <c r="K52" s="130"/>
      <c r="L52" s="130"/>
      <c r="Q52" s="33"/>
    </row>
    <row r="53" spans="1:17" s="18" customFormat="1" ht="6" customHeight="1">
      <c r="A53" s="29"/>
      <c r="B53" s="29"/>
      <c r="C53" s="29"/>
      <c r="D53" s="3"/>
      <c r="E53" s="29"/>
      <c r="F53" s="130"/>
      <c r="G53" s="130"/>
      <c r="H53" s="130"/>
      <c r="I53" s="130"/>
      <c r="J53" s="130"/>
      <c r="K53" s="130"/>
      <c r="L53" s="130"/>
      <c r="Q53" s="33"/>
    </row>
    <row r="54" spans="1:17" s="18" customFormat="1" ht="16.5" customHeight="1">
      <c r="A54" s="232"/>
      <c r="B54" s="228"/>
      <c r="C54" s="228"/>
      <c r="D54" s="228" t="s">
        <v>168</v>
      </c>
      <c r="E54" s="228"/>
      <c r="F54" s="272">
        <v>10868.76</v>
      </c>
      <c r="G54" s="272">
        <v>10131.31</v>
      </c>
      <c r="H54" s="272">
        <v>8332.85</v>
      </c>
      <c r="I54" s="272">
        <v>10425.04</v>
      </c>
      <c r="J54" s="272">
        <v>10800.3</v>
      </c>
      <c r="K54" s="272">
        <v>10784.82</v>
      </c>
      <c r="L54" s="272">
        <v>12501.52</v>
      </c>
      <c r="Q54" s="33"/>
    </row>
    <row r="55" spans="1:17" s="18" customFormat="1" ht="19.5" customHeight="1">
      <c r="A55" s="3"/>
      <c r="B55" s="29"/>
      <c r="C55" s="29"/>
      <c r="D55" s="29" t="s">
        <v>433</v>
      </c>
      <c r="E55" s="29"/>
      <c r="F55" s="130">
        <v>6223.2</v>
      </c>
      <c r="G55" s="130">
        <v>5213.2</v>
      </c>
      <c r="H55" s="130">
        <v>3900.6</v>
      </c>
      <c r="I55" s="130">
        <v>4470.4</v>
      </c>
      <c r="J55" s="130">
        <v>4820.1</v>
      </c>
      <c r="K55" s="130">
        <v>5638.3</v>
      </c>
      <c r="L55" s="130">
        <v>6240.9</v>
      </c>
      <c r="Q55" s="33"/>
    </row>
    <row r="56" spans="1:17" s="18" customFormat="1" ht="19.5" customHeight="1">
      <c r="A56" s="232"/>
      <c r="B56" s="228"/>
      <c r="C56" s="228"/>
      <c r="D56" s="228" t="s">
        <v>432</v>
      </c>
      <c r="E56" s="228"/>
      <c r="F56" s="272">
        <v>6371.6</v>
      </c>
      <c r="G56" s="272">
        <v>5117.13</v>
      </c>
      <c r="H56" s="272">
        <v>2892.63</v>
      </c>
      <c r="I56" s="272">
        <v>3965.16</v>
      </c>
      <c r="J56" s="272">
        <v>4256.08</v>
      </c>
      <c r="K56" s="272">
        <v>5458.58</v>
      </c>
      <c r="L56" s="272">
        <v>6611.81</v>
      </c>
      <c r="Q56" s="33"/>
    </row>
    <row r="57" spans="1:17" s="18" customFormat="1" ht="19.5" customHeight="1">
      <c r="A57" s="3"/>
      <c r="B57" s="29"/>
      <c r="C57" s="29"/>
      <c r="D57" s="29" t="s">
        <v>431</v>
      </c>
      <c r="E57" s="29"/>
      <c r="F57" s="130">
        <v>9075.6</v>
      </c>
      <c r="G57" s="130">
        <v>8434.9</v>
      </c>
      <c r="H57" s="130">
        <v>6036.9</v>
      </c>
      <c r="I57" s="130">
        <v>7737.2</v>
      </c>
      <c r="J57" s="130">
        <v>9080.8</v>
      </c>
      <c r="K57" s="130">
        <v>10778.1</v>
      </c>
      <c r="L57" s="130">
        <v>14160.8</v>
      </c>
      <c r="Q57" s="33"/>
    </row>
    <row r="58" spans="1:17" s="18" customFormat="1" ht="16.5" customHeight="1">
      <c r="A58" s="232"/>
      <c r="B58" s="228"/>
      <c r="C58" s="228"/>
      <c r="D58" s="228" t="s">
        <v>169</v>
      </c>
      <c r="E58" s="228"/>
      <c r="F58" s="272">
        <v>13946.96</v>
      </c>
      <c r="G58" s="272">
        <v>10457.61</v>
      </c>
      <c r="H58" s="272">
        <v>8512.37</v>
      </c>
      <c r="I58" s="272">
        <v>10676.64</v>
      </c>
      <c r="J58" s="272">
        <v>11488.76</v>
      </c>
      <c r="K58" s="272">
        <v>16344.2</v>
      </c>
      <c r="L58" s="272">
        <v>17224.81</v>
      </c>
      <c r="Q58" s="33"/>
    </row>
    <row r="59" spans="1:17" s="18" customFormat="1" ht="9.75" customHeight="1">
      <c r="A59" s="3"/>
      <c r="B59" s="29"/>
      <c r="C59" s="29"/>
      <c r="D59" s="29"/>
      <c r="E59" s="29"/>
      <c r="F59" s="130"/>
      <c r="G59" s="130"/>
      <c r="H59" s="130"/>
      <c r="I59" s="130"/>
      <c r="J59" s="130"/>
      <c r="K59" s="130"/>
      <c r="L59" s="130"/>
      <c r="Q59" s="33"/>
    </row>
    <row r="60" spans="1:17" s="18" customFormat="1" ht="16.5" customHeight="1">
      <c r="A60" s="29"/>
      <c r="B60" s="29"/>
      <c r="C60" s="29" t="s">
        <v>148</v>
      </c>
      <c r="D60" s="3"/>
      <c r="E60" s="29"/>
      <c r="F60" s="130"/>
      <c r="G60" s="130"/>
      <c r="H60" s="130"/>
      <c r="I60" s="130"/>
      <c r="J60" s="130"/>
      <c r="K60" s="130"/>
      <c r="L60" s="130"/>
      <c r="Q60" s="33"/>
    </row>
    <row r="61" spans="1:17" s="18" customFormat="1" ht="9" customHeight="1">
      <c r="A61" s="29"/>
      <c r="B61" s="29"/>
      <c r="C61" s="29"/>
      <c r="D61" s="3"/>
      <c r="E61" s="29"/>
      <c r="F61" s="130"/>
      <c r="G61" s="130"/>
      <c r="H61" s="130"/>
      <c r="I61" s="130"/>
      <c r="J61" s="130"/>
      <c r="K61" s="130"/>
      <c r="L61" s="130"/>
      <c r="Q61" s="33"/>
    </row>
    <row r="62" spans="1:17" s="18" customFormat="1" ht="16.5" customHeight="1">
      <c r="A62" s="3"/>
      <c r="B62" s="29"/>
      <c r="C62" s="29"/>
      <c r="D62" s="29" t="s">
        <v>422</v>
      </c>
      <c r="E62" s="29"/>
      <c r="F62" s="130">
        <v>5652.19</v>
      </c>
      <c r="G62" s="130">
        <v>6372.28</v>
      </c>
      <c r="H62" s="130">
        <v>6127.09</v>
      </c>
      <c r="I62" s="130">
        <v>8795.28</v>
      </c>
      <c r="J62" s="130">
        <v>12917.88</v>
      </c>
      <c r="K62" s="130">
        <v>17802.71</v>
      </c>
      <c r="L62" s="130">
        <v>26448.32</v>
      </c>
      <c r="Q62" s="33"/>
    </row>
    <row r="63" spans="1:17" s="18" customFormat="1" ht="19.5" customHeight="1">
      <c r="A63" s="232"/>
      <c r="B63" s="228"/>
      <c r="C63" s="228"/>
      <c r="D63" s="228" t="s">
        <v>170</v>
      </c>
      <c r="E63" s="228"/>
      <c r="F63" s="272">
        <v>166</v>
      </c>
      <c r="G63" s="272">
        <v>168</v>
      </c>
      <c r="H63" s="272">
        <v>162</v>
      </c>
      <c r="I63" s="272">
        <v>157</v>
      </c>
      <c r="J63" s="272">
        <v>152</v>
      </c>
      <c r="K63" s="272">
        <v>137</v>
      </c>
      <c r="L63" s="272">
        <v>131</v>
      </c>
      <c r="Q63" s="33"/>
    </row>
    <row r="64" spans="1:17" s="18" customFormat="1" ht="16.5" customHeight="1">
      <c r="A64" s="3"/>
      <c r="B64" s="29"/>
      <c r="C64" s="29"/>
      <c r="D64" s="29" t="s">
        <v>171</v>
      </c>
      <c r="E64" s="29"/>
      <c r="F64" s="130">
        <v>40688600</v>
      </c>
      <c r="G64" s="130">
        <v>29439900</v>
      </c>
      <c r="H64" s="130">
        <v>20504900</v>
      </c>
      <c r="I64" s="130">
        <v>23995800</v>
      </c>
      <c r="J64" s="130">
        <v>17338900</v>
      </c>
      <c r="K64" s="130">
        <v>50875800</v>
      </c>
      <c r="L64" s="130">
        <v>58764200</v>
      </c>
      <c r="Q64" s="33"/>
    </row>
    <row r="65" spans="1:14" s="6" customFormat="1" ht="36.75" customHeight="1">
      <c r="A65" s="302" t="s">
        <v>461</v>
      </c>
      <c r="B65" s="108"/>
      <c r="C65" s="108"/>
      <c r="D65" s="108"/>
      <c r="E65" s="108"/>
      <c r="F65" s="192"/>
      <c r="G65" s="192"/>
      <c r="H65" s="192"/>
      <c r="I65" s="192"/>
      <c r="J65" s="192"/>
      <c r="K65" s="192"/>
      <c r="L65" s="192"/>
      <c r="M65" s="40"/>
      <c r="N65" s="16"/>
    </row>
    <row r="66" spans="1:17" s="18" customFormat="1" ht="16.5" customHeight="1">
      <c r="A66" s="29"/>
      <c r="B66" s="29" t="s">
        <v>149</v>
      </c>
      <c r="C66" s="3"/>
      <c r="D66" s="3"/>
      <c r="E66" s="29"/>
      <c r="F66" s="130"/>
      <c r="G66" s="130"/>
      <c r="H66" s="130"/>
      <c r="I66" s="130"/>
      <c r="J66" s="130"/>
      <c r="K66" s="130"/>
      <c r="L66" s="130"/>
      <c r="Q66" s="33"/>
    </row>
    <row r="67" spans="1:17" s="18" customFormat="1" ht="15.75">
      <c r="A67" s="29"/>
      <c r="B67" s="29" t="s">
        <v>393</v>
      </c>
      <c r="C67" s="3"/>
      <c r="D67" s="3"/>
      <c r="E67" s="29"/>
      <c r="F67" s="130"/>
      <c r="G67" s="130"/>
      <c r="H67" s="130"/>
      <c r="I67" s="130"/>
      <c r="J67" s="130"/>
      <c r="K67" s="130"/>
      <c r="L67" s="130"/>
      <c r="Q67" s="33"/>
    </row>
    <row r="68" spans="1:17" s="18" customFormat="1" ht="6" customHeight="1">
      <c r="A68" s="29"/>
      <c r="B68" s="29"/>
      <c r="C68" s="3"/>
      <c r="D68" s="3"/>
      <c r="E68" s="29"/>
      <c r="F68" s="130"/>
      <c r="G68" s="130"/>
      <c r="H68" s="130"/>
      <c r="I68" s="130"/>
      <c r="J68" s="130"/>
      <c r="K68" s="130"/>
      <c r="L68" s="130"/>
      <c r="Q68" s="33"/>
    </row>
    <row r="69" spans="1:17" s="18" customFormat="1" ht="16.5" customHeight="1">
      <c r="A69" s="232"/>
      <c r="B69" s="228"/>
      <c r="C69" s="228" t="s">
        <v>235</v>
      </c>
      <c r="D69" s="228"/>
      <c r="E69" s="228"/>
      <c r="F69" s="272">
        <v>565000</v>
      </c>
      <c r="G69" s="272">
        <v>680700</v>
      </c>
      <c r="H69" s="272">
        <v>766500</v>
      </c>
      <c r="I69" s="272">
        <v>857700</v>
      </c>
      <c r="J69" s="272">
        <v>946600</v>
      </c>
      <c r="K69" s="272">
        <v>1068500</v>
      </c>
      <c r="L69" s="272">
        <v>1220000</v>
      </c>
      <c r="Q69" s="33"/>
    </row>
    <row r="70" spans="1:17" s="18" customFormat="1" ht="19.5" customHeight="1">
      <c r="A70" s="3"/>
      <c r="B70" s="29"/>
      <c r="C70" s="29" t="s">
        <v>236</v>
      </c>
      <c r="D70" s="29"/>
      <c r="E70" s="29"/>
      <c r="F70" s="130">
        <v>2331100</v>
      </c>
      <c r="G70" s="130">
        <v>2731800</v>
      </c>
      <c r="H70" s="130">
        <v>3027900</v>
      </c>
      <c r="I70" s="130">
        <v>3420500</v>
      </c>
      <c r="J70" s="130">
        <v>3777200</v>
      </c>
      <c r="K70" s="130">
        <v>4347900</v>
      </c>
      <c r="L70" s="130">
        <v>4923900</v>
      </c>
      <c r="Q70" s="33"/>
    </row>
    <row r="71" spans="1:17" s="18" customFormat="1" ht="19.5" customHeight="1">
      <c r="A71" s="232"/>
      <c r="B71" s="228"/>
      <c r="C71" s="228" t="s">
        <v>237</v>
      </c>
      <c r="D71" s="228"/>
      <c r="E71" s="228"/>
      <c r="F71" s="272">
        <v>2359400</v>
      </c>
      <c r="G71" s="272">
        <v>2760200</v>
      </c>
      <c r="H71" s="272">
        <v>3053100</v>
      </c>
      <c r="I71" s="272">
        <v>3454400</v>
      </c>
      <c r="J71" s="272">
        <v>3866400</v>
      </c>
      <c r="K71" s="272">
        <v>4485700</v>
      </c>
      <c r="L71" s="272">
        <v>5101100</v>
      </c>
      <c r="Q71" s="33"/>
    </row>
    <row r="72" spans="1:17" s="18" customFormat="1" ht="16.5" customHeight="1">
      <c r="A72" s="3"/>
      <c r="B72" s="29"/>
      <c r="C72" s="29" t="s">
        <v>238</v>
      </c>
      <c r="D72" s="29"/>
      <c r="E72" s="29"/>
      <c r="F72" s="130">
        <v>2415800</v>
      </c>
      <c r="G72" s="130">
        <v>2809000</v>
      </c>
      <c r="H72" s="130">
        <v>3096900</v>
      </c>
      <c r="I72" s="130">
        <v>3487000</v>
      </c>
      <c r="J72" s="130">
        <v>3905400</v>
      </c>
      <c r="K72" s="130">
        <v>4527800</v>
      </c>
      <c r="L72" s="130">
        <v>5152900</v>
      </c>
      <c r="Q72" s="33"/>
    </row>
    <row r="73" spans="1:14" s="6" customFormat="1" ht="42" customHeight="1">
      <c r="A73" s="302" t="s">
        <v>463</v>
      </c>
      <c r="B73" s="108"/>
      <c r="C73" s="108"/>
      <c r="D73" s="108"/>
      <c r="E73" s="108"/>
      <c r="F73" s="192"/>
      <c r="G73" s="192"/>
      <c r="H73" s="192"/>
      <c r="I73" s="192"/>
      <c r="J73" s="192"/>
      <c r="K73" s="192"/>
      <c r="L73" s="192"/>
      <c r="M73" s="40"/>
      <c r="N73" s="16"/>
    </row>
    <row r="74" spans="1:17" s="18" customFormat="1" ht="15.75">
      <c r="A74" s="29"/>
      <c r="B74" s="392" t="s">
        <v>462</v>
      </c>
      <c r="C74" s="392"/>
      <c r="D74" s="392"/>
      <c r="E74" s="392"/>
      <c r="F74" s="130"/>
      <c r="G74" s="130"/>
      <c r="H74" s="130"/>
      <c r="I74" s="130"/>
      <c r="J74" s="130"/>
      <c r="K74" s="130"/>
      <c r="L74" s="130"/>
      <c r="Q74" s="33"/>
    </row>
    <row r="75" spans="1:17" s="18" customFormat="1" ht="15.75">
      <c r="A75" s="29"/>
      <c r="B75" s="29" t="s">
        <v>456</v>
      </c>
      <c r="C75" s="51"/>
      <c r="D75" s="51"/>
      <c r="E75" s="51"/>
      <c r="F75" s="130"/>
      <c r="G75" s="130"/>
      <c r="H75" s="130"/>
      <c r="I75" s="130"/>
      <c r="J75" s="130"/>
      <c r="K75" s="130"/>
      <c r="L75" s="130"/>
      <c r="Q75" s="33"/>
    </row>
    <row r="76" spans="1:17" s="18" customFormat="1" ht="6" customHeight="1">
      <c r="A76" s="29"/>
      <c r="B76" s="51"/>
      <c r="C76" s="51"/>
      <c r="D76" s="51"/>
      <c r="E76" s="51"/>
      <c r="F76" s="130"/>
      <c r="G76" s="130"/>
      <c r="H76" s="130"/>
      <c r="I76" s="130"/>
      <c r="J76" s="130"/>
      <c r="K76" s="130"/>
      <c r="L76" s="130"/>
      <c r="Q76" s="33"/>
    </row>
    <row r="77" spans="1:17" s="18" customFormat="1" ht="16.5" customHeight="1">
      <c r="A77" s="232"/>
      <c r="B77" s="228"/>
      <c r="C77" s="228" t="s">
        <v>172</v>
      </c>
      <c r="D77" s="228"/>
      <c r="E77" s="228"/>
      <c r="F77" s="230">
        <v>1448</v>
      </c>
      <c r="G77" s="230">
        <v>1425</v>
      </c>
      <c r="H77" s="230">
        <v>1442.375</v>
      </c>
      <c r="I77" s="272">
        <v>1489</v>
      </c>
      <c r="J77" s="272">
        <v>1666.9285714285713</v>
      </c>
      <c r="K77" s="272">
        <v>1725</v>
      </c>
      <c r="L77" s="272">
        <v>2300</v>
      </c>
      <c r="Q77" s="33"/>
    </row>
    <row r="78" spans="1:17" s="18" customFormat="1" ht="20.25" customHeight="1">
      <c r="A78" s="3"/>
      <c r="B78" s="29"/>
      <c r="C78" s="29" t="s">
        <v>173</v>
      </c>
      <c r="D78" s="29"/>
      <c r="E78" s="29"/>
      <c r="F78" s="177">
        <v>1511.25</v>
      </c>
      <c r="G78" s="177">
        <v>1200</v>
      </c>
      <c r="H78" s="177">
        <v>1150</v>
      </c>
      <c r="I78" s="130">
        <v>1400</v>
      </c>
      <c r="J78" s="130">
        <v>1816.6666666666667</v>
      </c>
      <c r="K78" s="130">
        <v>1646.6</v>
      </c>
      <c r="L78" s="130">
        <v>1600</v>
      </c>
      <c r="Q78" s="33"/>
    </row>
    <row r="79" spans="1:17" s="18" customFormat="1" ht="19.5" customHeight="1">
      <c r="A79" s="232"/>
      <c r="B79" s="228"/>
      <c r="C79" s="228" t="s">
        <v>174</v>
      </c>
      <c r="D79" s="228"/>
      <c r="E79" s="228"/>
      <c r="F79" s="230">
        <v>3984.375</v>
      </c>
      <c r="G79" s="230">
        <v>5820</v>
      </c>
      <c r="H79" s="230">
        <v>3866.67</v>
      </c>
      <c r="I79" s="272">
        <v>3012.5</v>
      </c>
      <c r="J79" s="272">
        <v>3808.3333333333335</v>
      </c>
      <c r="K79" s="272">
        <v>5943.64</v>
      </c>
      <c r="L79" s="272">
        <v>7316.66</v>
      </c>
      <c r="Q79" s="33"/>
    </row>
    <row r="80" spans="1:17" s="18" customFormat="1" ht="19.5" customHeight="1">
      <c r="A80" s="3"/>
      <c r="B80" s="29"/>
      <c r="C80" s="29" t="s">
        <v>175</v>
      </c>
      <c r="D80" s="29"/>
      <c r="E80" s="29"/>
      <c r="F80" s="177">
        <v>1058.8333333333333</v>
      </c>
      <c r="G80" s="177">
        <v>1040.63</v>
      </c>
      <c r="H80" s="177">
        <v>1307.63</v>
      </c>
      <c r="I80" s="130">
        <v>1301.25</v>
      </c>
      <c r="J80" s="130">
        <v>1222.75</v>
      </c>
      <c r="K80" s="130">
        <v>1272.5</v>
      </c>
      <c r="L80" s="130">
        <v>1800</v>
      </c>
      <c r="Q80" s="33"/>
    </row>
    <row r="81" spans="1:17" s="18" customFormat="1" ht="19.5" customHeight="1">
      <c r="A81" s="232"/>
      <c r="B81" s="228"/>
      <c r="C81" s="228" t="s">
        <v>176</v>
      </c>
      <c r="D81" s="228"/>
      <c r="E81" s="228"/>
      <c r="F81" s="230">
        <v>1250</v>
      </c>
      <c r="G81" s="230">
        <v>1200</v>
      </c>
      <c r="H81" s="230">
        <v>1800</v>
      </c>
      <c r="I81" s="272">
        <v>1710</v>
      </c>
      <c r="J81" s="272">
        <v>1820</v>
      </c>
      <c r="K81" s="272">
        <v>1800</v>
      </c>
      <c r="L81" s="272">
        <v>1900</v>
      </c>
      <c r="Q81" s="33"/>
    </row>
    <row r="82" spans="1:17" s="18" customFormat="1" ht="16.5" customHeight="1">
      <c r="A82" s="3"/>
      <c r="B82" s="29"/>
      <c r="C82" s="29" t="s">
        <v>177</v>
      </c>
      <c r="D82" s="29"/>
      <c r="E82" s="29"/>
      <c r="F82" s="177">
        <v>1750</v>
      </c>
      <c r="G82" s="177">
        <v>1622.5</v>
      </c>
      <c r="H82" s="177">
        <v>2250</v>
      </c>
      <c r="I82" s="130">
        <v>2975</v>
      </c>
      <c r="J82" s="130">
        <v>2390</v>
      </c>
      <c r="K82" s="130">
        <v>2407.5</v>
      </c>
      <c r="L82" s="130">
        <v>2700</v>
      </c>
      <c r="Q82" s="33"/>
    </row>
    <row r="83" spans="1:14" s="6" customFormat="1" ht="34.5" customHeight="1">
      <c r="A83" s="302" t="s">
        <v>464</v>
      </c>
      <c r="B83" s="108"/>
      <c r="C83" s="108"/>
      <c r="D83" s="108"/>
      <c r="E83" s="108"/>
      <c r="F83" s="192"/>
      <c r="G83" s="192"/>
      <c r="H83" s="192"/>
      <c r="I83" s="192"/>
      <c r="J83" s="192"/>
      <c r="K83" s="192"/>
      <c r="L83" s="192"/>
      <c r="M83" s="40"/>
      <c r="N83" s="16"/>
    </row>
    <row r="84" spans="1:18" ht="16.5" customHeight="1">
      <c r="A84" s="62"/>
      <c r="B84" s="62" t="s">
        <v>178</v>
      </c>
      <c r="C84" s="62"/>
      <c r="D84" s="62"/>
      <c r="E84" s="61"/>
      <c r="F84" s="193"/>
      <c r="G84" s="193"/>
      <c r="H84" s="193"/>
      <c r="I84" s="194"/>
      <c r="J84" s="194"/>
      <c r="K84" s="194"/>
      <c r="L84" s="194"/>
      <c r="M84" s="80"/>
      <c r="N84" s="2"/>
      <c r="O84" s="2"/>
      <c r="P84" s="2"/>
      <c r="Q84" s="2"/>
      <c r="R84" s="2"/>
    </row>
    <row r="85" spans="1:18" ht="8.25" customHeight="1">
      <c r="A85" s="62"/>
      <c r="B85" s="62"/>
      <c r="C85" s="62"/>
      <c r="D85" s="62"/>
      <c r="E85" s="61"/>
      <c r="F85" s="193"/>
      <c r="G85" s="193"/>
      <c r="H85" s="193"/>
      <c r="I85" s="194"/>
      <c r="J85" s="194"/>
      <c r="K85" s="194"/>
      <c r="L85" s="194"/>
      <c r="M85" s="80"/>
      <c r="N85" s="2"/>
      <c r="O85" s="2"/>
      <c r="P85" s="2"/>
      <c r="Q85" s="2"/>
      <c r="R85" s="2"/>
    </row>
    <row r="86" spans="1:18" ht="16.5" customHeight="1">
      <c r="A86" s="62"/>
      <c r="B86" s="61"/>
      <c r="C86" s="62" t="s">
        <v>179</v>
      </c>
      <c r="D86" s="62"/>
      <c r="E86" s="61"/>
      <c r="F86" s="193"/>
      <c r="G86" s="193"/>
      <c r="H86" s="193"/>
      <c r="I86" s="193"/>
      <c r="J86" s="193"/>
      <c r="K86" s="193"/>
      <c r="L86" s="193"/>
      <c r="M86" s="80"/>
      <c r="N86" s="2"/>
      <c r="O86" s="2"/>
      <c r="P86" s="2"/>
      <c r="Q86" s="2"/>
      <c r="R86" s="2"/>
    </row>
    <row r="87" spans="1:18" ht="15.75">
      <c r="A87" s="253"/>
      <c r="B87" s="252"/>
      <c r="C87" s="253" t="s">
        <v>466</v>
      </c>
      <c r="D87" s="253"/>
      <c r="E87" s="252"/>
      <c r="F87" s="273">
        <v>7.31</v>
      </c>
      <c r="G87" s="273">
        <v>7.45</v>
      </c>
      <c r="H87" s="273">
        <v>8.14</v>
      </c>
      <c r="I87" s="273">
        <v>8.53</v>
      </c>
      <c r="J87" s="273">
        <v>7.21</v>
      </c>
      <c r="K87" s="273">
        <v>9.93</v>
      </c>
      <c r="L87" s="273">
        <v>10.59</v>
      </c>
      <c r="M87" s="80"/>
      <c r="N87" s="2"/>
      <c r="O87" s="2"/>
      <c r="P87" s="2"/>
      <c r="Q87" s="2"/>
      <c r="R87" s="2"/>
    </row>
    <row r="88" spans="1:18" ht="21" customHeight="1">
      <c r="A88" s="62"/>
      <c r="B88" s="61"/>
      <c r="C88" s="62" t="s">
        <v>4</v>
      </c>
      <c r="D88" s="62"/>
      <c r="E88" s="61"/>
      <c r="F88" s="193"/>
      <c r="G88" s="193"/>
      <c r="H88" s="193"/>
      <c r="I88" s="193"/>
      <c r="J88" s="193"/>
      <c r="K88" s="193"/>
      <c r="L88" s="193"/>
      <c r="M88" s="80"/>
      <c r="N88" s="2"/>
      <c r="O88" s="2"/>
      <c r="P88" s="2"/>
      <c r="Q88" s="2"/>
      <c r="R88" s="2"/>
    </row>
    <row r="89" spans="1:18" ht="15.75">
      <c r="A89" s="62"/>
      <c r="B89" s="61"/>
      <c r="C89" s="62" t="s">
        <v>466</v>
      </c>
      <c r="D89" s="62"/>
      <c r="E89" s="61"/>
      <c r="F89" s="193">
        <v>9.1</v>
      </c>
      <c r="G89" s="193">
        <v>8.3</v>
      </c>
      <c r="H89" s="193">
        <v>7.2</v>
      </c>
      <c r="I89" s="193">
        <v>11.25</v>
      </c>
      <c r="J89" s="193">
        <v>9.5</v>
      </c>
      <c r="K89" s="193">
        <v>8.79</v>
      </c>
      <c r="L89" s="193">
        <v>12.15</v>
      </c>
      <c r="M89" s="80"/>
      <c r="N89" s="2"/>
      <c r="O89" s="2"/>
      <c r="P89" s="2"/>
      <c r="Q89" s="2"/>
      <c r="R89" s="2"/>
    </row>
    <row r="90" spans="1:1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ht="15" customHeight="1">
      <c r="A91" s="44" t="s">
        <v>267</v>
      </c>
    </row>
    <row r="92" ht="15" customHeight="1"/>
    <row r="93" spans="1:12" ht="15" customHeight="1">
      <c r="A93" s="385"/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L128" s="2"/>
    </row>
    <row r="129" ht="15" customHeight="1">
      <c r="L129" s="2"/>
    </row>
    <row r="130" spans="1:12" ht="15" customHeight="1">
      <c r="A130" s="12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0">
    <mergeCell ref="A93:L93"/>
    <mergeCell ref="I4:I5"/>
    <mergeCell ref="B74:E74"/>
    <mergeCell ref="L4:L5"/>
    <mergeCell ref="F4:F5"/>
    <mergeCell ref="A4:E5"/>
    <mergeCell ref="G4:G5"/>
    <mergeCell ref="K4:K5"/>
    <mergeCell ref="H4:H5"/>
    <mergeCell ref="J4:J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19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R86"/>
  <sheetViews>
    <sheetView showGridLines="0" view="pageBreakPreview" zoomScale="60" zoomScaleNormal="60" zoomScalePageLayoutView="0" workbookViewId="0" topLeftCell="A1">
      <selection activeCell="F3" sqref="F3"/>
    </sheetView>
  </sheetViews>
  <sheetFormatPr defaultColWidth="9.77734375" defaultRowHeight="15.75"/>
  <cols>
    <col min="1" max="4" width="2.77734375" style="1" customWidth="1"/>
    <col min="5" max="5" width="44.5546875" style="1" customWidth="1"/>
    <col min="6" max="12" width="15.21484375" style="1" customWidth="1"/>
    <col min="13" max="16384" width="9.77734375" style="1" customWidth="1"/>
  </cols>
  <sheetData>
    <row r="1" spans="1:12" ht="21" customHeight="1">
      <c r="A1" s="326" t="s">
        <v>485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01" t="s">
        <v>213</v>
      </c>
    </row>
    <row r="2" spans="1:12" ht="21" customHeight="1">
      <c r="A2" s="300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8" ht="15" customHeight="1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"/>
      <c r="N3" s="2"/>
      <c r="O3" s="2"/>
      <c r="P3" s="2"/>
      <c r="Q3" s="2"/>
      <c r="R3" s="2"/>
    </row>
    <row r="4" spans="1:18" ht="24.75" customHeight="1">
      <c r="A4" s="372" t="s">
        <v>231</v>
      </c>
      <c r="B4" s="379"/>
      <c r="C4" s="379"/>
      <c r="D4" s="379"/>
      <c r="E4" s="379"/>
      <c r="F4" s="383">
        <v>2000</v>
      </c>
      <c r="G4" s="383">
        <v>2001</v>
      </c>
      <c r="H4" s="383">
        <v>2002</v>
      </c>
      <c r="I4" s="383">
        <v>2003</v>
      </c>
      <c r="J4" s="378">
        <v>2004</v>
      </c>
      <c r="K4" s="378">
        <v>2005</v>
      </c>
      <c r="L4" s="383" t="s">
        <v>449</v>
      </c>
      <c r="M4" s="2"/>
      <c r="N4" s="2"/>
      <c r="O4" s="2"/>
      <c r="P4" s="2"/>
      <c r="Q4" s="2"/>
      <c r="R4" s="2"/>
    </row>
    <row r="5" spans="1:18" ht="24.75" customHeight="1">
      <c r="A5" s="380"/>
      <c r="B5" s="380"/>
      <c r="C5" s="380"/>
      <c r="D5" s="380"/>
      <c r="E5" s="380"/>
      <c r="F5" s="354"/>
      <c r="G5" s="354"/>
      <c r="H5" s="354"/>
      <c r="I5" s="354"/>
      <c r="J5" s="381"/>
      <c r="K5" s="381"/>
      <c r="L5" s="354"/>
      <c r="M5" s="2"/>
      <c r="N5" s="2"/>
      <c r="O5" s="2"/>
      <c r="P5" s="2"/>
      <c r="Q5" s="2"/>
      <c r="R5" s="2"/>
    </row>
    <row r="6" spans="1:18" ht="15.75">
      <c r="A6" s="2"/>
      <c r="B6" s="2"/>
      <c r="C6" s="2"/>
      <c r="D6" s="2"/>
      <c r="E6" s="2"/>
      <c r="F6" s="76"/>
      <c r="G6" s="76"/>
      <c r="H6" s="76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62"/>
      <c r="B7" s="61"/>
      <c r="C7" s="62" t="s">
        <v>5</v>
      </c>
      <c r="D7" s="62"/>
      <c r="E7" s="61"/>
      <c r="F7" s="120"/>
      <c r="G7" s="120"/>
      <c r="H7" s="120"/>
      <c r="I7" s="120"/>
      <c r="J7" s="120"/>
      <c r="K7" s="120"/>
      <c r="L7" s="120"/>
      <c r="M7" s="80"/>
      <c r="N7" s="2"/>
      <c r="O7" s="2"/>
      <c r="P7" s="2"/>
      <c r="Q7" s="2"/>
      <c r="R7" s="2"/>
    </row>
    <row r="8" spans="1:18" ht="15.75">
      <c r="A8" s="253"/>
      <c r="B8" s="252"/>
      <c r="C8" s="253" t="s">
        <v>466</v>
      </c>
      <c r="D8" s="253"/>
      <c r="E8" s="252"/>
      <c r="F8" s="274">
        <v>9.4</v>
      </c>
      <c r="G8" s="274">
        <v>8.55</v>
      </c>
      <c r="H8" s="274">
        <v>7.6</v>
      </c>
      <c r="I8" s="274">
        <v>11.75</v>
      </c>
      <c r="J8" s="274">
        <v>10</v>
      </c>
      <c r="K8" s="274">
        <v>9.28</v>
      </c>
      <c r="L8" s="274">
        <v>12.67</v>
      </c>
      <c r="M8" s="80"/>
      <c r="N8" s="2"/>
      <c r="O8" s="2"/>
      <c r="P8" s="2"/>
      <c r="Q8" s="2"/>
      <c r="R8" s="2"/>
    </row>
    <row r="9" spans="1:18" ht="21" customHeight="1">
      <c r="A9" s="62"/>
      <c r="B9" s="61"/>
      <c r="C9" s="62" t="s">
        <v>53</v>
      </c>
      <c r="D9" s="62"/>
      <c r="E9" s="61"/>
      <c r="F9" s="120"/>
      <c r="G9" s="120"/>
      <c r="H9" s="120"/>
      <c r="I9" s="120"/>
      <c r="J9" s="120"/>
      <c r="K9" s="120"/>
      <c r="L9" s="120"/>
      <c r="M9" s="80"/>
      <c r="N9" s="2"/>
      <c r="O9" s="2"/>
      <c r="P9" s="2"/>
      <c r="Q9" s="2"/>
      <c r="R9" s="2"/>
    </row>
    <row r="10" spans="1:18" ht="15.75">
      <c r="A10" s="62"/>
      <c r="B10" s="61"/>
      <c r="C10" s="62" t="s">
        <v>467</v>
      </c>
      <c r="D10" s="62"/>
      <c r="E10" s="61"/>
      <c r="F10" s="120">
        <v>0.62</v>
      </c>
      <c r="G10" s="120">
        <v>0.7</v>
      </c>
      <c r="H10" s="120">
        <v>0.75</v>
      </c>
      <c r="I10" s="120">
        <v>0.8</v>
      </c>
      <c r="J10" s="120">
        <v>0.8</v>
      </c>
      <c r="K10" s="120">
        <v>0.9</v>
      </c>
      <c r="L10" s="120">
        <v>0.94</v>
      </c>
      <c r="M10" s="80"/>
      <c r="N10" s="2"/>
      <c r="O10" s="2"/>
      <c r="P10" s="2"/>
      <c r="Q10" s="2"/>
      <c r="R10" s="2"/>
    </row>
    <row r="11" spans="1:14" s="6" customFormat="1" ht="48" customHeight="1">
      <c r="A11" s="302" t="s">
        <v>465</v>
      </c>
      <c r="B11" s="108"/>
      <c r="C11" s="108"/>
      <c r="D11" s="108"/>
      <c r="E11" s="108"/>
      <c r="F11" s="114"/>
      <c r="G11" s="114"/>
      <c r="H11" s="114"/>
      <c r="I11" s="114"/>
      <c r="J11" s="114"/>
      <c r="K11" s="114"/>
      <c r="L11" s="114"/>
      <c r="M11" s="40"/>
      <c r="N11" s="16"/>
    </row>
    <row r="12" spans="1:18" ht="16.5" customHeight="1">
      <c r="A12" s="62"/>
      <c r="B12" s="62" t="s">
        <v>180</v>
      </c>
      <c r="C12" s="62"/>
      <c r="D12" s="62"/>
      <c r="E12" s="61"/>
      <c r="F12" s="122"/>
      <c r="G12" s="122"/>
      <c r="H12" s="122"/>
      <c r="I12" s="122"/>
      <c r="J12" s="122"/>
      <c r="K12" s="122"/>
      <c r="L12" s="122"/>
      <c r="M12" s="80"/>
      <c r="N12" s="2"/>
      <c r="O12" s="2"/>
      <c r="P12" s="2"/>
      <c r="Q12" s="2"/>
      <c r="R12" s="2"/>
    </row>
    <row r="13" spans="1:18" ht="15.75">
      <c r="A13" s="62"/>
      <c r="B13" s="62" t="s">
        <v>468</v>
      </c>
      <c r="C13" s="62"/>
      <c r="D13" s="62"/>
      <c r="E13" s="61"/>
      <c r="F13" s="122"/>
      <c r="G13" s="122"/>
      <c r="H13" s="122"/>
      <c r="I13" s="122"/>
      <c r="J13" s="122"/>
      <c r="K13" s="122"/>
      <c r="L13" s="122"/>
      <c r="M13" s="80"/>
      <c r="N13" s="2"/>
      <c r="O13" s="2"/>
      <c r="P13" s="2"/>
      <c r="Q13" s="2"/>
      <c r="R13" s="2"/>
    </row>
    <row r="14" spans="1:18" ht="6" customHeight="1">
      <c r="A14" s="62"/>
      <c r="B14" s="62"/>
      <c r="C14" s="62"/>
      <c r="D14" s="62"/>
      <c r="E14" s="61"/>
      <c r="F14" s="122"/>
      <c r="G14" s="122"/>
      <c r="H14" s="122"/>
      <c r="I14" s="122"/>
      <c r="J14" s="122"/>
      <c r="K14" s="122"/>
      <c r="L14" s="122"/>
      <c r="M14" s="80"/>
      <c r="N14" s="2"/>
      <c r="O14" s="2"/>
      <c r="P14" s="2"/>
      <c r="Q14" s="2"/>
      <c r="R14" s="2"/>
    </row>
    <row r="15" spans="1:18" ht="16.5" customHeight="1">
      <c r="A15" s="252"/>
      <c r="B15" s="252"/>
      <c r="C15" s="252" t="s">
        <v>182</v>
      </c>
      <c r="D15" s="252"/>
      <c r="E15" s="252"/>
      <c r="F15" s="274">
        <v>5.27</v>
      </c>
      <c r="G15" s="274">
        <v>5.61</v>
      </c>
      <c r="H15" s="274">
        <v>5.86</v>
      </c>
      <c r="I15" s="274">
        <v>6.04</v>
      </c>
      <c r="J15" s="274">
        <v>6.22</v>
      </c>
      <c r="K15" s="274">
        <v>6.47</v>
      </c>
      <c r="L15" s="274">
        <v>6.74</v>
      </c>
      <c r="M15" s="80"/>
      <c r="N15" s="2"/>
      <c r="O15" s="2"/>
      <c r="P15" s="2"/>
      <c r="Q15" s="2"/>
      <c r="R15" s="2"/>
    </row>
    <row r="16" spans="1:18" ht="19.5" customHeight="1">
      <c r="A16" s="61"/>
      <c r="B16" s="61"/>
      <c r="C16" s="61" t="s">
        <v>183</v>
      </c>
      <c r="D16" s="61"/>
      <c r="E16" s="61"/>
      <c r="F16" s="120">
        <v>5.92</v>
      </c>
      <c r="G16" s="120">
        <v>6.3</v>
      </c>
      <c r="H16" s="120">
        <v>6.58</v>
      </c>
      <c r="I16" s="120">
        <v>6.78</v>
      </c>
      <c r="J16" s="120">
        <v>7.35</v>
      </c>
      <c r="K16" s="120">
        <v>7.65</v>
      </c>
      <c r="L16" s="120">
        <v>8.3</v>
      </c>
      <c r="M16" s="80"/>
      <c r="N16" s="2"/>
      <c r="O16" s="2"/>
      <c r="P16" s="2"/>
      <c r="Q16" s="2"/>
      <c r="R16" s="2"/>
    </row>
    <row r="17" spans="1:18" ht="8.25" customHeight="1">
      <c r="A17" s="61"/>
      <c r="B17" s="61"/>
      <c r="C17" s="61"/>
      <c r="D17" s="61"/>
      <c r="E17" s="61"/>
      <c r="F17" s="120"/>
      <c r="G17" s="120"/>
      <c r="H17" s="120"/>
      <c r="I17" s="120"/>
      <c r="J17" s="120"/>
      <c r="K17" s="120"/>
      <c r="L17" s="120"/>
      <c r="M17" s="80"/>
      <c r="N17" s="2"/>
      <c r="O17" s="2"/>
      <c r="P17" s="2"/>
      <c r="Q17" s="2"/>
      <c r="R17" s="2"/>
    </row>
    <row r="18" spans="1:18" s="6" customFormat="1" ht="20.25" customHeight="1">
      <c r="A18" s="29"/>
      <c r="B18" s="29" t="s">
        <v>181</v>
      </c>
      <c r="C18" s="29"/>
      <c r="D18" s="29"/>
      <c r="E18" s="3"/>
      <c r="M18" s="3"/>
      <c r="N18" s="18"/>
      <c r="O18" s="18"/>
      <c r="P18" s="18"/>
      <c r="Q18" s="18"/>
      <c r="R18" s="18"/>
    </row>
    <row r="19" spans="1:18" s="6" customFormat="1" ht="15.75">
      <c r="A19" s="228"/>
      <c r="B19" s="228" t="s">
        <v>468</v>
      </c>
      <c r="C19" s="228"/>
      <c r="D19" s="228"/>
      <c r="E19" s="232"/>
      <c r="F19" s="275">
        <v>4.37</v>
      </c>
      <c r="G19" s="275">
        <v>4.65</v>
      </c>
      <c r="H19" s="275">
        <v>4.86</v>
      </c>
      <c r="I19" s="275">
        <v>5.01</v>
      </c>
      <c r="J19" s="275">
        <v>5.16</v>
      </c>
      <c r="K19" s="275">
        <v>5.31</v>
      </c>
      <c r="L19" s="275">
        <v>5.7</v>
      </c>
      <c r="M19" s="3"/>
      <c r="N19" s="18"/>
      <c r="O19" s="18"/>
      <c r="P19" s="18"/>
      <c r="Q19" s="18"/>
      <c r="R19" s="18"/>
    </row>
    <row r="20" spans="1:18" s="6" customFormat="1" ht="24" customHeight="1">
      <c r="A20" s="344"/>
      <c r="B20" s="345"/>
      <c r="C20" s="344"/>
      <c r="D20" s="344"/>
      <c r="E20" s="322"/>
      <c r="F20" s="346"/>
      <c r="G20" s="346"/>
      <c r="H20" s="346"/>
      <c r="I20" s="346"/>
      <c r="J20" s="346"/>
      <c r="K20" s="346"/>
      <c r="L20" s="346"/>
      <c r="M20" s="3"/>
      <c r="N20" s="18"/>
      <c r="O20" s="18"/>
      <c r="P20" s="18"/>
      <c r="Q20" s="18"/>
      <c r="R20" s="18"/>
    </row>
    <row r="21" spans="1:18" ht="12.75" customHeight="1">
      <c r="A21" s="341"/>
      <c r="B21" s="87"/>
      <c r="C21" s="342"/>
      <c r="D21" s="342"/>
      <c r="E21" s="342"/>
      <c r="F21" s="343"/>
      <c r="G21" s="76"/>
      <c r="H21" s="76"/>
      <c r="I21" s="87"/>
      <c r="J21" s="87"/>
      <c r="K21" s="87"/>
      <c r="L21" s="87"/>
      <c r="M21" s="2"/>
      <c r="N21" s="2"/>
      <c r="O21" s="2"/>
      <c r="P21" s="2"/>
      <c r="Q21" s="2"/>
      <c r="R21" s="2"/>
    </row>
    <row r="22" spans="1:16" s="158" customFormat="1" ht="16.5">
      <c r="A22" s="164" t="s">
        <v>215</v>
      </c>
      <c r="B22" s="164" t="s">
        <v>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s="158" customFormat="1" ht="16.5">
      <c r="A23" s="165" t="s">
        <v>216</v>
      </c>
      <c r="B23" s="165" t="s">
        <v>102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s="158" customFormat="1" ht="36" customHeight="1">
      <c r="A24" s="165" t="s">
        <v>413</v>
      </c>
      <c r="B24" s="395" t="s">
        <v>501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165"/>
      <c r="N24" s="165"/>
      <c r="O24" s="165"/>
      <c r="P24" s="165"/>
    </row>
    <row r="25" spans="1:16" s="158" customFormat="1" ht="16.5" customHeight="1">
      <c r="A25" s="165" t="s">
        <v>217</v>
      </c>
      <c r="B25" s="165" t="s">
        <v>252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s="158" customFormat="1" ht="16.5">
      <c r="A26" s="165" t="s">
        <v>498</v>
      </c>
      <c r="B26" s="394" t="s">
        <v>11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165"/>
      <c r="N26" s="165"/>
      <c r="O26" s="165"/>
      <c r="P26" s="165"/>
    </row>
    <row r="27" spans="1:16" s="158" customFormat="1" ht="16.5">
      <c r="A27" s="165" t="s">
        <v>9</v>
      </c>
      <c r="B27" s="165" t="s">
        <v>484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s="158" customFormat="1" ht="21" customHeight="1">
      <c r="A28" s="165" t="s">
        <v>472</v>
      </c>
      <c r="B28" s="165" t="s">
        <v>473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6" s="158" customFormat="1" ht="27" customHeight="1">
      <c r="A29" s="388" t="s">
        <v>516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165"/>
      <c r="N29" s="165"/>
      <c r="O29" s="165"/>
      <c r="P29" s="165"/>
    </row>
    <row r="30" spans="1:16" ht="1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2"/>
      <c r="N30" s="2"/>
      <c r="O30" s="2"/>
      <c r="P30" s="2"/>
    </row>
    <row r="31" spans="1:1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>
      <c r="L69" s="2"/>
    </row>
    <row r="70" ht="15" customHeight="1">
      <c r="L70" s="2"/>
    </row>
    <row r="71" spans="1:12" ht="15" customHeight="1">
      <c r="A71" s="12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spans="1:12" ht="18.75" customHeight="1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</row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12">
    <mergeCell ref="K4:K5"/>
    <mergeCell ref="H4:H5"/>
    <mergeCell ref="J4:J5"/>
    <mergeCell ref="I4:I5"/>
    <mergeCell ref="L4:L5"/>
    <mergeCell ref="A86:L86"/>
    <mergeCell ref="B26:L26"/>
    <mergeCell ref="B24:L24"/>
    <mergeCell ref="A29:L29"/>
    <mergeCell ref="F4:F5"/>
    <mergeCell ref="A4:E5"/>
    <mergeCell ref="G4:G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 20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R634"/>
  <sheetViews>
    <sheetView showGridLines="0" view="pageBreakPreview" zoomScale="60" zoomScaleNormal="60" zoomScalePageLayoutView="0" workbookViewId="0" topLeftCell="A1">
      <selection activeCell="G2" sqref="G2"/>
    </sheetView>
  </sheetViews>
  <sheetFormatPr defaultColWidth="9.77734375" defaultRowHeight="15.75"/>
  <cols>
    <col min="1" max="1" width="2.88671875" style="1" customWidth="1"/>
    <col min="2" max="4" width="2.77734375" style="1" customWidth="1"/>
    <col min="5" max="5" width="52.6640625" style="1" customWidth="1"/>
    <col min="6" max="12" width="14.21484375" style="1" customWidth="1"/>
    <col min="13" max="13" width="9.77734375" style="1" customWidth="1"/>
    <col min="14" max="14" width="9.77734375" style="59" customWidth="1"/>
    <col min="15" max="15" width="12.6640625" style="1" bestFit="1" customWidth="1"/>
    <col min="16" max="16384" width="9.77734375" style="1" customWidth="1"/>
  </cols>
  <sheetData>
    <row r="1" spans="1:13" ht="26.25">
      <c r="A1" s="326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01" t="s">
        <v>214</v>
      </c>
    </row>
    <row r="2" spans="1:13" ht="26.25">
      <c r="A2" s="300" t="s">
        <v>17</v>
      </c>
      <c r="B2" s="118"/>
      <c r="C2" s="118"/>
      <c r="D2" s="118"/>
      <c r="E2" s="118"/>
      <c r="F2" s="125"/>
      <c r="G2" s="125"/>
      <c r="H2" s="118"/>
      <c r="I2" s="118"/>
      <c r="J2" s="118"/>
      <c r="K2" s="118"/>
      <c r="L2" s="118"/>
      <c r="M2" s="118"/>
    </row>
    <row r="3" spans="1:13" ht="15.7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4.75" customHeight="1">
      <c r="A4" s="372" t="s">
        <v>231</v>
      </c>
      <c r="B4" s="379"/>
      <c r="C4" s="379"/>
      <c r="D4" s="379"/>
      <c r="E4" s="379"/>
      <c r="F4" s="383">
        <v>2000</v>
      </c>
      <c r="G4" s="383">
        <v>2001</v>
      </c>
      <c r="H4" s="383">
        <v>2002</v>
      </c>
      <c r="I4" s="383">
        <v>2003</v>
      </c>
      <c r="J4" s="383">
        <v>2004</v>
      </c>
      <c r="K4" s="383">
        <v>2005</v>
      </c>
      <c r="L4" s="383" t="s">
        <v>449</v>
      </c>
      <c r="M4" s="386" t="s">
        <v>268</v>
      </c>
    </row>
    <row r="5" spans="1:13" ht="24.75" customHeight="1">
      <c r="A5" s="380"/>
      <c r="B5" s="380"/>
      <c r="C5" s="380"/>
      <c r="D5" s="380"/>
      <c r="E5" s="380"/>
      <c r="F5" s="354"/>
      <c r="G5" s="354"/>
      <c r="H5" s="354"/>
      <c r="I5" s="354"/>
      <c r="J5" s="354"/>
      <c r="K5" s="354"/>
      <c r="L5" s="354"/>
      <c r="M5" s="354"/>
    </row>
    <row r="6" spans="1:13" ht="15.75">
      <c r="A6" s="126"/>
      <c r="B6" s="126"/>
      <c r="C6" s="126"/>
      <c r="D6" s="126"/>
      <c r="E6" s="126"/>
      <c r="F6" s="77"/>
      <c r="G6" s="81"/>
      <c r="H6" s="81"/>
      <c r="I6" s="81"/>
      <c r="J6" s="81"/>
      <c r="K6" s="81"/>
      <c r="L6" s="81"/>
      <c r="M6" s="127"/>
    </row>
    <row r="7" spans="1:14" s="6" customFormat="1" ht="39" customHeight="1">
      <c r="A7" s="302" t="s">
        <v>443</v>
      </c>
      <c r="B7" s="291"/>
      <c r="C7" s="291"/>
      <c r="D7" s="291"/>
      <c r="E7" s="291"/>
      <c r="F7" s="169"/>
      <c r="G7" s="169"/>
      <c r="H7" s="169"/>
      <c r="I7" s="169"/>
      <c r="J7" s="169"/>
      <c r="K7" s="169"/>
      <c r="L7" s="169"/>
      <c r="M7" s="128"/>
      <c r="N7" s="16"/>
    </row>
    <row r="8" spans="1:18" s="6" customFormat="1" ht="16.5" customHeight="1">
      <c r="A8" s="29"/>
      <c r="B8" s="29" t="s">
        <v>33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27"/>
      <c r="N8" s="16"/>
      <c r="O8" s="36"/>
      <c r="R8" s="40"/>
    </row>
    <row r="9" spans="1:18" s="6" customFormat="1" ht="15.75">
      <c r="A9" s="228"/>
      <c r="B9" s="228" t="s">
        <v>393</v>
      </c>
      <c r="C9" s="228"/>
      <c r="D9" s="228"/>
      <c r="E9" s="228"/>
      <c r="F9" s="276">
        <v>1604834.8</v>
      </c>
      <c r="G9" s="245">
        <v>1602315.5</v>
      </c>
      <c r="H9" s="245">
        <v>1615561.6</v>
      </c>
      <c r="I9" s="245">
        <v>1637396.4</v>
      </c>
      <c r="J9" s="245">
        <v>1705798.4</v>
      </c>
      <c r="K9" s="245">
        <v>1753594.9</v>
      </c>
      <c r="L9" s="245">
        <v>1837261.1</v>
      </c>
      <c r="M9" s="259">
        <f>(((L9/G9)^(1/5))-1)*100</f>
        <v>2.774309878234016</v>
      </c>
      <c r="N9" s="16"/>
      <c r="O9" s="36"/>
      <c r="R9" s="40"/>
    </row>
    <row r="10" spans="1:18" s="6" customFormat="1" ht="5.25" customHeight="1">
      <c r="A10" s="29"/>
      <c r="B10" s="29"/>
      <c r="C10" s="29"/>
      <c r="D10" s="29"/>
      <c r="E10" s="29"/>
      <c r="F10" s="197"/>
      <c r="G10" s="197"/>
      <c r="H10" s="197"/>
      <c r="I10" s="197"/>
      <c r="J10" s="197"/>
      <c r="K10" s="197"/>
      <c r="L10" s="197"/>
      <c r="M10" s="198"/>
      <c r="N10" s="16"/>
      <c r="O10" s="36"/>
      <c r="R10" s="40"/>
    </row>
    <row r="11" spans="1:18" s="6" customFormat="1" ht="16.5" customHeight="1">
      <c r="A11" s="29"/>
      <c r="B11" s="29" t="s">
        <v>34</v>
      </c>
      <c r="C11" s="29"/>
      <c r="D11" s="29"/>
      <c r="E11" s="29"/>
      <c r="F11" s="200"/>
      <c r="G11" s="200"/>
      <c r="H11" s="200"/>
      <c r="I11" s="200"/>
      <c r="J11" s="200"/>
      <c r="K11" s="200"/>
      <c r="L11" s="200"/>
      <c r="M11" s="198"/>
      <c r="N11" s="16"/>
      <c r="O11" s="36"/>
      <c r="R11" s="40"/>
    </row>
    <row r="12" spans="1:18" s="6" customFormat="1" ht="15.75">
      <c r="A12" s="29"/>
      <c r="B12" s="29" t="s">
        <v>393</v>
      </c>
      <c r="C12" s="29"/>
      <c r="D12" s="29"/>
      <c r="E12" s="29"/>
      <c r="F12" s="200">
        <v>1475634</v>
      </c>
      <c r="G12" s="200">
        <v>1473153.5</v>
      </c>
      <c r="H12" s="200">
        <v>1485366.3</v>
      </c>
      <c r="I12" s="200">
        <v>1505378.3</v>
      </c>
      <c r="J12" s="200">
        <v>1568235.6</v>
      </c>
      <c r="K12" s="200">
        <v>1612177.7</v>
      </c>
      <c r="L12" s="200">
        <v>1689096.3</v>
      </c>
      <c r="M12" s="198">
        <f>(((L12/F12)^(1/6))-1)*100</f>
        <v>2.277309008151507</v>
      </c>
      <c r="N12" s="16"/>
      <c r="O12" s="36"/>
      <c r="R12" s="40"/>
    </row>
    <row r="13" spans="1:14" s="6" customFormat="1" ht="40.5" customHeight="1">
      <c r="A13" s="302" t="s">
        <v>25</v>
      </c>
      <c r="B13" s="291"/>
      <c r="C13" s="291"/>
      <c r="D13" s="291"/>
      <c r="E13" s="291"/>
      <c r="F13" s="207"/>
      <c r="G13" s="207"/>
      <c r="H13" s="207"/>
      <c r="I13" s="207"/>
      <c r="J13" s="207"/>
      <c r="K13" s="207"/>
      <c r="L13" s="207"/>
      <c r="M13" s="208"/>
      <c r="N13" s="16"/>
    </row>
    <row r="14" spans="1:18" s="6" customFormat="1" ht="17.25" customHeight="1">
      <c r="A14" s="237"/>
      <c r="B14" s="232" t="s">
        <v>474</v>
      </c>
      <c r="C14" s="232"/>
      <c r="D14" s="232"/>
      <c r="E14" s="232"/>
      <c r="F14" s="247">
        <v>93.24815496</v>
      </c>
      <c r="G14" s="247">
        <v>97.35433612</v>
      </c>
      <c r="H14" s="245">
        <v>102.904</v>
      </c>
      <c r="I14" s="245">
        <v>106.996</v>
      </c>
      <c r="J14" s="245">
        <v>112.55</v>
      </c>
      <c r="K14" s="245">
        <v>116.301</v>
      </c>
      <c r="L14" s="245">
        <v>121.015</v>
      </c>
      <c r="M14" s="259">
        <f>(((L14/F14)^(1/6))-1)*100</f>
        <v>4.439910972286443</v>
      </c>
      <c r="N14" s="16"/>
      <c r="O14" s="36"/>
      <c r="R14" s="40"/>
    </row>
    <row r="15" spans="1:18" s="6" customFormat="1" ht="16.5" customHeight="1">
      <c r="A15" s="3"/>
      <c r="B15" s="3"/>
      <c r="C15" s="29" t="s">
        <v>26</v>
      </c>
      <c r="D15" s="29"/>
      <c r="E15" s="29"/>
      <c r="F15" s="200">
        <v>8.959306478718943</v>
      </c>
      <c r="G15" s="200">
        <v>4.403498559045382</v>
      </c>
      <c r="H15" s="197">
        <v>5.700479404594194</v>
      </c>
      <c r="I15" s="197">
        <v>3.9765218067324914</v>
      </c>
      <c r="J15" s="197">
        <v>5.190848256009573</v>
      </c>
      <c r="K15" s="197">
        <v>3.3327410039982297</v>
      </c>
      <c r="L15" s="197">
        <v>4.053275552230851</v>
      </c>
      <c r="M15" s="199" t="s">
        <v>506</v>
      </c>
      <c r="N15" s="16"/>
      <c r="O15" s="36"/>
      <c r="R15" s="40"/>
    </row>
    <row r="16" spans="1:18" s="6" customFormat="1" ht="9" customHeight="1">
      <c r="A16" s="3"/>
      <c r="B16" s="3"/>
      <c r="C16" s="29"/>
      <c r="D16" s="29"/>
      <c r="E16" s="29"/>
      <c r="F16" s="200"/>
      <c r="G16" s="200"/>
      <c r="H16" s="197"/>
      <c r="I16" s="197"/>
      <c r="J16" s="197"/>
      <c r="K16" s="197"/>
      <c r="L16" s="197"/>
      <c r="M16" s="199"/>
      <c r="N16" s="16"/>
      <c r="O16" s="36"/>
      <c r="R16" s="40"/>
    </row>
    <row r="17" spans="1:18" s="6" customFormat="1" ht="16.5" customHeight="1">
      <c r="A17" s="228"/>
      <c r="B17" s="228" t="s">
        <v>475</v>
      </c>
      <c r="C17" s="228"/>
      <c r="D17" s="228"/>
      <c r="E17" s="228"/>
      <c r="F17" s="247">
        <v>93.73972071</v>
      </c>
      <c r="G17" s="247">
        <v>97.32807416</v>
      </c>
      <c r="H17" s="245">
        <v>103.22834431</v>
      </c>
      <c r="I17" s="245">
        <v>108.08969775</v>
      </c>
      <c r="J17" s="245">
        <v>115.3683712</v>
      </c>
      <c r="K17" s="245">
        <v>119.847757</v>
      </c>
      <c r="L17" s="245">
        <v>124.869246</v>
      </c>
      <c r="M17" s="259">
        <f>(((L17/F17)^(1/6))-1)*100</f>
        <v>4.895125205105755</v>
      </c>
      <c r="N17" s="16"/>
      <c r="O17" s="36"/>
      <c r="R17" s="40"/>
    </row>
    <row r="18" spans="1:18" s="6" customFormat="1" ht="16.5" customHeight="1">
      <c r="A18" s="3"/>
      <c r="B18" s="3"/>
      <c r="C18" s="29" t="s">
        <v>26</v>
      </c>
      <c r="D18" s="29"/>
      <c r="E18" s="29"/>
      <c r="F18" s="200">
        <v>8.737469793503049</v>
      </c>
      <c r="G18" s="200">
        <v>3.8279967369448276</v>
      </c>
      <c r="H18" s="197">
        <v>6.0622489460753215</v>
      </c>
      <c r="I18" s="197">
        <v>4.709320363989478</v>
      </c>
      <c r="J18" s="197">
        <v>6.733919699576552</v>
      </c>
      <c r="K18" s="197">
        <v>3.88268097521689</v>
      </c>
      <c r="L18" s="197">
        <v>4.189889844997263</v>
      </c>
      <c r="M18" s="199" t="s">
        <v>506</v>
      </c>
      <c r="N18" s="16"/>
      <c r="O18" s="36"/>
      <c r="R18" s="40"/>
    </row>
    <row r="19" spans="1:18" s="6" customFormat="1" ht="9" customHeight="1">
      <c r="A19" s="3"/>
      <c r="B19" s="3"/>
      <c r="C19" s="29"/>
      <c r="D19" s="29"/>
      <c r="E19" s="29"/>
      <c r="F19" s="200"/>
      <c r="G19" s="200"/>
      <c r="H19" s="197"/>
      <c r="I19" s="197"/>
      <c r="J19" s="197"/>
      <c r="K19" s="197"/>
      <c r="L19" s="197"/>
      <c r="M19" s="199"/>
      <c r="N19" s="16"/>
      <c r="O19" s="36"/>
      <c r="R19" s="40"/>
    </row>
    <row r="20" spans="1:18" s="6" customFormat="1" ht="16.5" customHeight="1">
      <c r="A20" s="228"/>
      <c r="B20" s="228" t="s">
        <v>476</v>
      </c>
      <c r="C20" s="228"/>
      <c r="D20" s="228"/>
      <c r="E20" s="228"/>
      <c r="F20" s="247">
        <v>84.6505</v>
      </c>
      <c r="G20" s="247">
        <v>85.7523</v>
      </c>
      <c r="H20" s="247">
        <v>93.6702</v>
      </c>
      <c r="I20" s="247">
        <v>100</v>
      </c>
      <c r="J20" s="247">
        <v>108.032</v>
      </c>
      <c r="K20" s="247">
        <v>111.668</v>
      </c>
      <c r="L20" s="247">
        <v>119.826</v>
      </c>
      <c r="M20" s="259">
        <f>(((L20/F20)^(1/6))-1)*100</f>
        <v>5.9628398505372715</v>
      </c>
      <c r="N20" s="16"/>
      <c r="O20" s="36"/>
      <c r="R20" s="40"/>
    </row>
    <row r="21" spans="1:18" s="6" customFormat="1" ht="16.5" customHeight="1">
      <c r="A21" s="3"/>
      <c r="B21" s="3"/>
      <c r="C21" s="29" t="s">
        <v>26</v>
      </c>
      <c r="D21" s="29"/>
      <c r="E21" s="29"/>
      <c r="F21" s="200">
        <v>6.3691698353141035</v>
      </c>
      <c r="G21" s="200">
        <v>1.3015871140749535</v>
      </c>
      <c r="H21" s="200">
        <v>9.233454962724007</v>
      </c>
      <c r="I21" s="200">
        <v>6.757538683594144</v>
      </c>
      <c r="J21" s="200">
        <v>8.031999999999995</v>
      </c>
      <c r="K21" s="200">
        <v>3.3656694312796276</v>
      </c>
      <c r="L21" s="200">
        <v>7.305584410932386</v>
      </c>
      <c r="M21" s="199" t="s">
        <v>506</v>
      </c>
      <c r="N21" s="16"/>
      <c r="O21" s="36"/>
      <c r="R21" s="40"/>
    </row>
    <row r="22" spans="1:18" s="6" customFormat="1" ht="8.25" customHeight="1">
      <c r="A22" s="3"/>
      <c r="B22" s="3"/>
      <c r="C22" s="29"/>
      <c r="D22" s="29"/>
      <c r="E22" s="29"/>
      <c r="F22" s="200"/>
      <c r="G22" s="200"/>
      <c r="H22" s="200"/>
      <c r="I22" s="200"/>
      <c r="J22" s="200"/>
      <c r="K22" s="200"/>
      <c r="L22" s="200"/>
      <c r="M22" s="199"/>
      <c r="N22" s="16"/>
      <c r="O22" s="36"/>
      <c r="R22" s="40"/>
    </row>
    <row r="23" spans="1:18" s="6" customFormat="1" ht="16.5" customHeight="1">
      <c r="A23" s="228"/>
      <c r="B23" s="228" t="s">
        <v>477</v>
      </c>
      <c r="C23" s="228"/>
      <c r="D23" s="228"/>
      <c r="E23" s="228"/>
      <c r="F23" s="247">
        <v>342.6</v>
      </c>
      <c r="G23" s="247">
        <v>362.7</v>
      </c>
      <c r="H23" s="245">
        <v>387.9</v>
      </c>
      <c r="I23" s="245">
        <v>421.1</v>
      </c>
      <c r="J23" s="245">
        <v>452.2103080879898</v>
      </c>
      <c r="K23" s="245">
        <v>477.0888247907199</v>
      </c>
      <c r="L23" s="245">
        <v>498.32276424945803</v>
      </c>
      <c r="M23" s="259">
        <f>(((L23/F23)^(1/6))-1)*100</f>
        <v>6.4438468368247515</v>
      </c>
      <c r="N23" s="16"/>
      <c r="O23" s="36"/>
      <c r="R23" s="40"/>
    </row>
    <row r="24" spans="1:18" s="6" customFormat="1" ht="16.5" customHeight="1">
      <c r="A24" s="3"/>
      <c r="B24" s="3"/>
      <c r="C24" s="29" t="s">
        <v>26</v>
      </c>
      <c r="D24" s="29"/>
      <c r="E24" s="29"/>
      <c r="F24" s="200">
        <v>12.107329842931946</v>
      </c>
      <c r="G24" s="200">
        <v>5.86690017513134</v>
      </c>
      <c r="H24" s="197">
        <v>6.94789081885856</v>
      </c>
      <c r="I24" s="197">
        <v>8.55890693477701</v>
      </c>
      <c r="J24" s="197">
        <v>7.387867035856033</v>
      </c>
      <c r="K24" s="197">
        <v>5.501536841988419</v>
      </c>
      <c r="L24" s="197">
        <v>4.450730839912809</v>
      </c>
      <c r="M24" s="199" t="s">
        <v>506</v>
      </c>
      <c r="N24" s="16"/>
      <c r="O24" s="36"/>
      <c r="R24" s="40"/>
    </row>
    <row r="25" spans="1:18" s="6" customFormat="1" ht="8.25" customHeight="1">
      <c r="A25" s="3"/>
      <c r="B25" s="3"/>
      <c r="C25" s="29"/>
      <c r="D25" s="29"/>
      <c r="E25" s="29"/>
      <c r="F25" s="200"/>
      <c r="G25" s="200"/>
      <c r="H25" s="197"/>
      <c r="I25" s="197"/>
      <c r="J25" s="197"/>
      <c r="K25" s="197"/>
      <c r="L25" s="197"/>
      <c r="M25" s="199"/>
      <c r="N25" s="16"/>
      <c r="O25" s="36"/>
      <c r="R25" s="40"/>
    </row>
    <row r="26" spans="1:18" s="6" customFormat="1" ht="16.5" customHeight="1">
      <c r="A26" s="228"/>
      <c r="B26" s="228" t="s">
        <v>478</v>
      </c>
      <c r="C26" s="228"/>
      <c r="D26" s="228"/>
      <c r="E26" s="228"/>
      <c r="F26" s="247">
        <v>338.1</v>
      </c>
      <c r="G26" s="247">
        <v>357.9</v>
      </c>
      <c r="H26" s="245">
        <v>386.4</v>
      </c>
      <c r="I26" s="245">
        <v>415.1</v>
      </c>
      <c r="J26" s="245">
        <v>444.369391945955</v>
      </c>
      <c r="K26" s="245">
        <v>465.00999858762475</v>
      </c>
      <c r="L26" s="245">
        <v>486.51780244856377</v>
      </c>
      <c r="M26" s="259">
        <f>(((L26/F26)^(1/6))-1)*100</f>
        <v>6.253259326287042</v>
      </c>
      <c r="N26" s="16"/>
      <c r="O26" s="36"/>
      <c r="R26" s="40"/>
    </row>
    <row r="27" spans="1:18" s="6" customFormat="1" ht="16.5" customHeight="1">
      <c r="A27" s="3"/>
      <c r="B27" s="3"/>
      <c r="C27" s="29" t="s">
        <v>26</v>
      </c>
      <c r="D27" s="29"/>
      <c r="E27" s="29"/>
      <c r="F27" s="200">
        <v>11.10745974367402</v>
      </c>
      <c r="G27" s="200">
        <v>5.8562555456965315</v>
      </c>
      <c r="H27" s="197">
        <v>7.963118189438401</v>
      </c>
      <c r="I27" s="197">
        <v>7.42753623188408</v>
      </c>
      <c r="J27" s="197">
        <v>7.051166452892055</v>
      </c>
      <c r="K27" s="197">
        <v>4.644920873438574</v>
      </c>
      <c r="L27" s="197">
        <v>4.625234710278203</v>
      </c>
      <c r="M27" s="199" t="s">
        <v>506</v>
      </c>
      <c r="N27" s="16"/>
      <c r="O27" s="36"/>
      <c r="R27" s="40"/>
    </row>
    <row r="28" spans="1:14" s="6" customFormat="1" ht="48" customHeight="1">
      <c r="A28" s="302" t="s">
        <v>19</v>
      </c>
      <c r="B28" s="291"/>
      <c r="C28" s="291"/>
      <c r="D28" s="291"/>
      <c r="E28" s="291"/>
      <c r="F28" s="207"/>
      <c r="G28" s="207"/>
      <c r="H28" s="207"/>
      <c r="I28" s="207"/>
      <c r="J28" s="207"/>
      <c r="K28" s="207"/>
      <c r="L28" s="207"/>
      <c r="M28" s="208"/>
      <c r="N28" s="16"/>
    </row>
    <row r="29" spans="1:18" s="6" customFormat="1" ht="16.5" customHeight="1">
      <c r="A29" s="29"/>
      <c r="B29" s="29" t="s">
        <v>479</v>
      </c>
      <c r="C29" s="29"/>
      <c r="D29" s="29"/>
      <c r="E29" s="29"/>
      <c r="F29" s="200"/>
      <c r="G29" s="200"/>
      <c r="H29" s="197"/>
      <c r="I29" s="197"/>
      <c r="J29" s="197"/>
      <c r="K29" s="197"/>
      <c r="L29" s="197"/>
      <c r="M29" s="198"/>
      <c r="N29" s="16"/>
      <c r="O29" s="36"/>
      <c r="R29" s="40"/>
    </row>
    <row r="30" spans="1:18" s="6" customFormat="1" ht="15.75">
      <c r="A30" s="29"/>
      <c r="B30" s="29" t="s">
        <v>394</v>
      </c>
      <c r="C30" s="29"/>
      <c r="D30" s="29"/>
      <c r="E30" s="29"/>
      <c r="F30" s="200"/>
      <c r="G30" s="200"/>
      <c r="H30" s="197"/>
      <c r="I30" s="197"/>
      <c r="J30" s="197"/>
      <c r="K30" s="197"/>
      <c r="L30" s="197"/>
      <c r="M30" s="198"/>
      <c r="N30" s="16"/>
      <c r="O30" s="36"/>
      <c r="R30" s="40"/>
    </row>
    <row r="31" spans="1:18" s="6" customFormat="1" ht="7.5" customHeight="1">
      <c r="A31" s="29"/>
      <c r="B31" s="29"/>
      <c r="C31" s="29"/>
      <c r="D31" s="29"/>
      <c r="E31" s="29"/>
      <c r="F31" s="200"/>
      <c r="G31" s="200"/>
      <c r="H31" s="197"/>
      <c r="I31" s="197"/>
      <c r="J31" s="197"/>
      <c r="K31" s="197"/>
      <c r="L31" s="197"/>
      <c r="M31" s="198"/>
      <c r="N31" s="16"/>
      <c r="O31" s="36"/>
      <c r="R31" s="40"/>
    </row>
    <row r="32" spans="1:18" s="6" customFormat="1" ht="16.5" customHeight="1">
      <c r="A32" s="228"/>
      <c r="B32" s="228"/>
      <c r="C32" s="228" t="s">
        <v>112</v>
      </c>
      <c r="D32" s="228"/>
      <c r="E32" s="228"/>
      <c r="F32" s="247">
        <v>35.12</v>
      </c>
      <c r="G32" s="247">
        <v>37.57</v>
      </c>
      <c r="H32" s="245">
        <v>39.74</v>
      </c>
      <c r="I32" s="245">
        <v>41.53</v>
      </c>
      <c r="J32" s="245">
        <v>43.297</v>
      </c>
      <c r="K32" s="245">
        <v>45.241</v>
      </c>
      <c r="L32" s="245">
        <v>47.05</v>
      </c>
      <c r="M32" s="259">
        <f>(((L32/F32)^(1/6))-1)*100</f>
        <v>4.994734596363637</v>
      </c>
      <c r="N32" s="16"/>
      <c r="O32" s="36"/>
      <c r="R32" s="40"/>
    </row>
    <row r="33" spans="1:18" s="6" customFormat="1" ht="19.5" customHeight="1">
      <c r="A33" s="29"/>
      <c r="B33" s="29"/>
      <c r="C33" s="29" t="s">
        <v>113</v>
      </c>
      <c r="D33" s="29"/>
      <c r="E33" s="29"/>
      <c r="F33" s="200">
        <v>40.644235820277295</v>
      </c>
      <c r="G33" s="200">
        <v>41.4465360333454</v>
      </c>
      <c r="H33" s="200">
        <v>40.96050688019902</v>
      </c>
      <c r="I33" s="200">
        <v>40.79591760439642</v>
      </c>
      <c r="J33" s="200">
        <v>40.19546868058641</v>
      </c>
      <c r="K33" s="200">
        <v>40.2404106585498</v>
      </c>
      <c r="L33" s="200">
        <v>40.21815477420155</v>
      </c>
      <c r="M33" s="198">
        <f>(((L33/F33)^(1/6))-1)*100</f>
        <v>-0.17548785172473158</v>
      </c>
      <c r="N33" s="16"/>
      <c r="O33" s="36"/>
      <c r="R33" s="40"/>
    </row>
    <row r="34" spans="1:18" s="6" customFormat="1" ht="19.5" customHeight="1">
      <c r="A34" s="228"/>
      <c r="B34" s="228"/>
      <c r="C34" s="228" t="s">
        <v>114</v>
      </c>
      <c r="D34" s="228"/>
      <c r="E34" s="228"/>
      <c r="F34" s="247">
        <v>37.64149544305365</v>
      </c>
      <c r="G34" s="247">
        <v>38.98131455924308</v>
      </c>
      <c r="H34" s="247">
        <v>38.96835885874213</v>
      </c>
      <c r="I34" s="247">
        <v>39.11361172380276</v>
      </c>
      <c r="J34" s="247">
        <v>38.853842736561525</v>
      </c>
      <c r="K34" s="247">
        <v>38.99364579840242</v>
      </c>
      <c r="L34" s="247">
        <v>38.97037557327604</v>
      </c>
      <c r="M34" s="259">
        <f>(((L34/F34)^(1/6))-1)*100</f>
        <v>0.579920276699375</v>
      </c>
      <c r="N34" s="16"/>
      <c r="O34" s="36"/>
      <c r="R34" s="40"/>
    </row>
    <row r="35" spans="1:18" s="6" customFormat="1" ht="16.5" customHeight="1">
      <c r="A35" s="29"/>
      <c r="B35" s="29"/>
      <c r="C35" s="29" t="s">
        <v>115</v>
      </c>
      <c r="D35" s="29"/>
      <c r="E35" s="29"/>
      <c r="F35" s="200">
        <v>35.06771797686194</v>
      </c>
      <c r="G35" s="200">
        <v>36.82424576940354</v>
      </c>
      <c r="H35" s="200">
        <v>37.219155717950706</v>
      </c>
      <c r="I35" s="200">
        <v>37.66495943773599</v>
      </c>
      <c r="J35" s="200">
        <v>37.41448245224345</v>
      </c>
      <c r="K35" s="200">
        <v>37.87585661344271</v>
      </c>
      <c r="L35" s="200">
        <v>37.85481138701814</v>
      </c>
      <c r="M35" s="198">
        <f>(((L35/F35)^(1/6))-1)*100</f>
        <v>1.282776174663014</v>
      </c>
      <c r="N35" s="16"/>
      <c r="O35" s="36"/>
      <c r="R35" s="40"/>
    </row>
    <row r="36" spans="1:14" s="6" customFormat="1" ht="48" customHeight="1">
      <c r="A36" s="302" t="s">
        <v>444</v>
      </c>
      <c r="B36" s="291"/>
      <c r="C36" s="291"/>
      <c r="D36" s="291"/>
      <c r="E36" s="291"/>
      <c r="F36" s="207"/>
      <c r="G36" s="207"/>
      <c r="H36" s="207"/>
      <c r="I36" s="207"/>
      <c r="J36" s="207"/>
      <c r="K36" s="207"/>
      <c r="L36" s="207"/>
      <c r="M36" s="208"/>
      <c r="N36" s="16"/>
    </row>
    <row r="37" spans="1:18" s="6" customFormat="1" ht="16.5" customHeight="1">
      <c r="A37" s="29"/>
      <c r="B37" s="29" t="s">
        <v>379</v>
      </c>
      <c r="C37" s="3"/>
      <c r="D37" s="3"/>
      <c r="E37" s="3"/>
      <c r="F37" s="200"/>
      <c r="G37" s="200"/>
      <c r="H37" s="200"/>
      <c r="I37" s="200"/>
      <c r="J37" s="200"/>
      <c r="K37" s="200"/>
      <c r="L37" s="200"/>
      <c r="M37" s="198"/>
      <c r="N37" s="16"/>
      <c r="O37" s="36"/>
      <c r="R37" s="40"/>
    </row>
    <row r="38" spans="1:18" s="6" customFormat="1" ht="14.25" customHeight="1">
      <c r="A38" s="228"/>
      <c r="B38" s="228" t="s">
        <v>393</v>
      </c>
      <c r="C38" s="232"/>
      <c r="D38" s="232"/>
      <c r="E38" s="232"/>
      <c r="F38" s="247">
        <v>409056.85931115004</v>
      </c>
      <c r="G38" s="247">
        <v>391747.72539288667</v>
      </c>
      <c r="H38" s="247">
        <v>420139.365815932</v>
      </c>
      <c r="I38" s="247">
        <v>429475.56399905006</v>
      </c>
      <c r="J38" s="247">
        <v>421585.1708601583</v>
      </c>
      <c r="K38" s="247">
        <v>408927.7716483517</v>
      </c>
      <c r="L38" s="247">
        <v>446844.6677032218</v>
      </c>
      <c r="M38" s="259">
        <f>(((L38/F38)^(1/6))-1)*100</f>
        <v>1.4835108546457754</v>
      </c>
      <c r="N38" s="16"/>
      <c r="O38" s="36"/>
      <c r="R38" s="40"/>
    </row>
    <row r="39" spans="1:18" s="6" customFormat="1" ht="7.5" customHeight="1">
      <c r="A39" s="29"/>
      <c r="B39" s="29"/>
      <c r="C39" s="3"/>
      <c r="D39" s="3"/>
      <c r="E39" s="3"/>
      <c r="F39" s="200"/>
      <c r="G39" s="200"/>
      <c r="H39" s="200"/>
      <c r="I39" s="200"/>
      <c r="J39" s="200"/>
      <c r="K39" s="200"/>
      <c r="L39" s="200"/>
      <c r="M39" s="198"/>
      <c r="N39" s="16"/>
      <c r="O39" s="36"/>
      <c r="R39" s="40"/>
    </row>
    <row r="40" spans="1:18" s="6" customFormat="1" ht="16.5" customHeight="1">
      <c r="A40" s="29"/>
      <c r="B40" s="29"/>
      <c r="C40" s="29" t="s">
        <v>116</v>
      </c>
      <c r="D40" s="29"/>
      <c r="E40" s="29"/>
      <c r="F40" s="200">
        <v>201903.5318155283</v>
      </c>
      <c r="G40" s="200">
        <v>214430.6865177833</v>
      </c>
      <c r="H40" s="200">
        <v>237429.46635730859</v>
      </c>
      <c r="I40" s="200">
        <v>244160.10448824504</v>
      </c>
      <c r="J40" s="200">
        <v>246101.00214333378</v>
      </c>
      <c r="K40" s="200">
        <v>262738.8307722068</v>
      </c>
      <c r="L40" s="200">
        <v>340449.22723031015</v>
      </c>
      <c r="M40" s="198">
        <f>(((L40/F40)^(1/6))-1)*100</f>
        <v>9.09832247151443</v>
      </c>
      <c r="N40" s="16"/>
      <c r="O40" s="36"/>
      <c r="R40" s="40"/>
    </row>
    <row r="41" spans="1:18" s="6" customFormat="1" ht="19.5" customHeight="1">
      <c r="A41" s="228"/>
      <c r="B41" s="228"/>
      <c r="C41" s="228" t="s">
        <v>117</v>
      </c>
      <c r="D41" s="228"/>
      <c r="E41" s="228"/>
      <c r="F41" s="247">
        <v>207153.32749562172</v>
      </c>
      <c r="G41" s="247">
        <v>177317.0388751034</v>
      </c>
      <c r="H41" s="247">
        <v>182709.89945862337</v>
      </c>
      <c r="I41" s="247">
        <v>185315.45951080503</v>
      </c>
      <c r="J41" s="247">
        <v>175484.16871682453</v>
      </c>
      <c r="K41" s="247">
        <v>146188.9408761449</v>
      </c>
      <c r="L41" s="247">
        <v>106395.44047291165</v>
      </c>
      <c r="M41" s="259">
        <f>(((L41/F41)^(1/6))-1)*100</f>
        <v>-10.510547610922384</v>
      </c>
      <c r="N41" s="16"/>
      <c r="O41" s="36"/>
      <c r="R41" s="40"/>
    </row>
    <row r="42" spans="1:18" s="6" customFormat="1" ht="21" customHeight="1">
      <c r="A42" s="3"/>
      <c r="B42" s="29"/>
      <c r="C42" s="29"/>
      <c r="D42" s="29"/>
      <c r="E42" s="29"/>
      <c r="F42" s="200"/>
      <c r="G42" s="200"/>
      <c r="H42" s="197"/>
      <c r="I42" s="197"/>
      <c r="J42" s="197"/>
      <c r="K42" s="197"/>
      <c r="L42" s="197"/>
      <c r="M42" s="198"/>
      <c r="N42" s="16"/>
      <c r="O42" s="36"/>
      <c r="R42" s="40"/>
    </row>
    <row r="43" spans="1:18" s="6" customFormat="1" ht="16.5" customHeight="1">
      <c r="A43" s="29"/>
      <c r="B43" s="29" t="s">
        <v>382</v>
      </c>
      <c r="C43" s="29"/>
      <c r="D43" s="29"/>
      <c r="E43" s="29"/>
      <c r="F43" s="200"/>
      <c r="G43" s="200"/>
      <c r="H43" s="200"/>
      <c r="I43" s="200"/>
      <c r="J43" s="200"/>
      <c r="K43" s="200"/>
      <c r="L43" s="200"/>
      <c r="M43" s="198"/>
      <c r="N43" s="16"/>
      <c r="O43" s="36"/>
      <c r="R43" s="40"/>
    </row>
    <row r="44" spans="1:18" s="6" customFormat="1" ht="15.75">
      <c r="A44" s="29"/>
      <c r="B44" s="29" t="s">
        <v>393</v>
      </c>
      <c r="C44" s="29"/>
      <c r="D44" s="29"/>
      <c r="E44" s="29"/>
      <c r="F44" s="200">
        <v>345855.2247518972</v>
      </c>
      <c r="G44" s="200">
        <v>350537.63440860214</v>
      </c>
      <c r="H44" s="200">
        <v>357617.94276875485</v>
      </c>
      <c r="I44" s="200">
        <v>380028.49679411063</v>
      </c>
      <c r="J44" s="200">
        <v>391698.2802734664</v>
      </c>
      <c r="K44" s="200">
        <v>408267.7897254087</v>
      </c>
      <c r="L44" s="200">
        <v>454143.41113004077</v>
      </c>
      <c r="M44" s="198">
        <f>(((L44/F44)^(1/6))-1)*100</f>
        <v>4.644509374168604</v>
      </c>
      <c r="N44" s="16"/>
      <c r="O44" s="36"/>
      <c r="R44" s="40"/>
    </row>
    <row r="45" spans="1:18" s="6" customFormat="1" ht="7.5" customHeight="1">
      <c r="A45" s="29"/>
      <c r="B45" s="29"/>
      <c r="C45" s="29"/>
      <c r="D45" s="29"/>
      <c r="E45" s="29"/>
      <c r="F45" s="200"/>
      <c r="G45" s="200"/>
      <c r="H45" s="200"/>
      <c r="I45" s="200"/>
      <c r="J45" s="200"/>
      <c r="K45" s="200"/>
      <c r="L45" s="200"/>
      <c r="M45" s="198"/>
      <c r="N45" s="16"/>
      <c r="O45" s="36"/>
      <c r="R45" s="40"/>
    </row>
    <row r="46" spans="1:18" s="6" customFormat="1" ht="16.5" customHeight="1">
      <c r="A46" s="232"/>
      <c r="B46" s="232"/>
      <c r="C46" s="232" t="s">
        <v>125</v>
      </c>
      <c r="D46" s="232"/>
      <c r="E46" s="232"/>
      <c r="F46" s="247">
        <v>252831.29013426733</v>
      </c>
      <c r="G46" s="247">
        <v>258919.21698373312</v>
      </c>
      <c r="H46" s="247">
        <v>255065.73859242076</v>
      </c>
      <c r="I46" s="247">
        <v>269057.23106150556</v>
      </c>
      <c r="J46" s="247">
        <v>280887.007058859</v>
      </c>
      <c r="K46" s="247">
        <v>296066.46112903784</v>
      </c>
      <c r="L46" s="247">
        <v>312809.3099153849</v>
      </c>
      <c r="M46" s="259">
        <f>(((L46/F46)^(1/6))-1)*100</f>
        <v>3.6115430554104933</v>
      </c>
      <c r="N46" s="16"/>
      <c r="O46" s="36"/>
      <c r="R46" s="40"/>
    </row>
    <row r="47" spans="1:18" s="6" customFormat="1" ht="19.5" customHeight="1">
      <c r="A47" s="3"/>
      <c r="B47" s="29"/>
      <c r="C47" s="29" t="s">
        <v>126</v>
      </c>
      <c r="D47" s="29"/>
      <c r="E47" s="29"/>
      <c r="F47" s="200">
        <v>92994.74605954465</v>
      </c>
      <c r="G47" s="200">
        <v>91618.41742486904</v>
      </c>
      <c r="H47" s="200">
        <v>102577.98401649912</v>
      </c>
      <c r="I47" s="200">
        <v>110971.26573260507</v>
      </c>
      <c r="J47" s="200">
        <v>110811.27321460735</v>
      </c>
      <c r="K47" s="200">
        <v>112201.32859637092</v>
      </c>
      <c r="L47" s="200">
        <v>141334.10121465588</v>
      </c>
      <c r="M47" s="198">
        <f>(((L47/F47)^(1/6))-1)*100</f>
        <v>7.2255028079494465</v>
      </c>
      <c r="N47" s="16"/>
      <c r="O47" s="36"/>
      <c r="R47" s="40"/>
    </row>
    <row r="48" spans="1:18" s="6" customFormat="1" ht="21" customHeight="1">
      <c r="A48" s="3"/>
      <c r="B48" s="3"/>
      <c r="C48" s="3"/>
      <c r="D48" s="3"/>
      <c r="E48" s="3"/>
      <c r="F48" s="200"/>
      <c r="G48" s="200"/>
      <c r="H48" s="197"/>
      <c r="I48" s="197"/>
      <c r="J48" s="197"/>
      <c r="K48" s="197"/>
      <c r="L48" s="197"/>
      <c r="M48" s="198"/>
      <c r="N48" s="16"/>
      <c r="O48" s="36"/>
      <c r="R48" s="40"/>
    </row>
    <row r="49" spans="1:18" s="6" customFormat="1" ht="16.5" customHeight="1">
      <c r="A49" s="3"/>
      <c r="B49" s="3" t="s">
        <v>418</v>
      </c>
      <c r="C49" s="3"/>
      <c r="D49" s="3"/>
      <c r="E49" s="3"/>
      <c r="F49" s="200"/>
      <c r="G49" s="200"/>
      <c r="H49" s="200"/>
      <c r="I49" s="200"/>
      <c r="J49" s="200"/>
      <c r="K49" s="200"/>
      <c r="L49" s="200"/>
      <c r="M49" s="198"/>
      <c r="N49" s="16"/>
      <c r="O49" s="36"/>
      <c r="R49" s="40"/>
    </row>
    <row r="50" spans="1:18" s="6" customFormat="1" ht="15.75">
      <c r="A50" s="232"/>
      <c r="B50" s="228" t="s">
        <v>393</v>
      </c>
      <c r="C50" s="232"/>
      <c r="D50" s="232"/>
      <c r="E50" s="232"/>
      <c r="F50" s="247">
        <v>363718.62230005837</v>
      </c>
      <c r="G50" s="247">
        <v>361648.74551971327</v>
      </c>
      <c r="H50" s="247">
        <v>376385.6664088683</v>
      </c>
      <c r="I50" s="247">
        <v>391403.4671099501</v>
      </c>
      <c r="J50" s="247">
        <v>396342.1372631027</v>
      </c>
      <c r="K50" s="247">
        <v>410405.7563827653</v>
      </c>
      <c r="L50" s="247">
        <v>452538.0259110755</v>
      </c>
      <c r="M50" s="259">
        <f>(((L50/F50)^(1/6))-1)*100</f>
        <v>3.7086362577903653</v>
      </c>
      <c r="N50" s="16"/>
      <c r="O50" s="36"/>
      <c r="R50" s="40"/>
    </row>
    <row r="51" spans="1:18" s="6" customFormat="1" ht="7.5" customHeight="1">
      <c r="A51" s="3"/>
      <c r="B51" s="3"/>
      <c r="C51" s="3"/>
      <c r="D51" s="3"/>
      <c r="E51" s="3"/>
      <c r="F51" s="200"/>
      <c r="G51" s="200"/>
      <c r="H51" s="200"/>
      <c r="I51" s="200"/>
      <c r="J51" s="200"/>
      <c r="K51" s="200"/>
      <c r="L51" s="200"/>
      <c r="M51" s="198"/>
      <c r="N51" s="16"/>
      <c r="O51" s="36"/>
      <c r="R51" s="40"/>
    </row>
    <row r="52" spans="1:18" s="6" customFormat="1" ht="16.5" customHeight="1">
      <c r="A52" s="3"/>
      <c r="B52" s="29"/>
      <c r="C52" s="29" t="s">
        <v>184</v>
      </c>
      <c r="D52" s="29"/>
      <c r="E52" s="29"/>
      <c r="F52" s="200">
        <v>248715.70344424987</v>
      </c>
      <c r="G52" s="200">
        <v>255114.41963054868</v>
      </c>
      <c r="H52" s="200">
        <v>273472.5444702243</v>
      </c>
      <c r="I52" s="200">
        <v>288767.5136547138</v>
      </c>
      <c r="J52" s="200">
        <v>291236.17406433425</v>
      </c>
      <c r="K52" s="200">
        <v>305708.27154456754</v>
      </c>
      <c r="L52" s="200">
        <v>332475.2788477096</v>
      </c>
      <c r="M52" s="198">
        <f>(((L52/F52)^(1/6))-1)*100</f>
        <v>4.9565045722379075</v>
      </c>
      <c r="N52" s="16"/>
      <c r="O52" s="36"/>
      <c r="R52" s="40"/>
    </row>
    <row r="53" spans="1:18" s="6" customFormat="1" ht="19.5" customHeight="1">
      <c r="A53" s="232"/>
      <c r="B53" s="228"/>
      <c r="C53" s="228" t="s">
        <v>128</v>
      </c>
      <c r="D53" s="228"/>
      <c r="E53" s="228"/>
      <c r="F53" s="247">
        <v>115002.91885580853</v>
      </c>
      <c r="G53" s="247">
        <v>106534.3258891646</v>
      </c>
      <c r="H53" s="247">
        <v>102913.12193864399</v>
      </c>
      <c r="I53" s="247">
        <v>102635.95345523629</v>
      </c>
      <c r="J53" s="247">
        <v>105105.96319876846</v>
      </c>
      <c r="K53" s="247">
        <v>104697.48483819778</v>
      </c>
      <c r="L53" s="247">
        <v>120062.74706336592</v>
      </c>
      <c r="M53" s="259">
        <f>M40</f>
        <v>9.09832247151443</v>
      </c>
      <c r="N53" s="16"/>
      <c r="O53" s="36"/>
      <c r="R53" s="40"/>
    </row>
    <row r="54" spans="1:18" s="6" customFormat="1" ht="15.75">
      <c r="A54" s="3"/>
      <c r="B54" s="29"/>
      <c r="C54" s="29"/>
      <c r="D54" s="29"/>
      <c r="E54" s="29"/>
      <c r="F54" s="197"/>
      <c r="G54" s="197"/>
      <c r="H54" s="197"/>
      <c r="I54" s="197"/>
      <c r="J54" s="197"/>
      <c r="K54" s="197"/>
      <c r="L54" s="197"/>
      <c r="M54" s="198"/>
      <c r="N54" s="16"/>
      <c r="O54" s="36"/>
      <c r="R54" s="40"/>
    </row>
    <row r="55" spans="1:18" s="6" customFormat="1" ht="16.5" customHeight="1">
      <c r="A55" s="29"/>
      <c r="B55" s="29" t="s">
        <v>419</v>
      </c>
      <c r="C55" s="29"/>
      <c r="D55" s="29"/>
      <c r="E55" s="29"/>
      <c r="F55" s="209"/>
      <c r="G55" s="209"/>
      <c r="H55" s="209"/>
      <c r="I55" s="209"/>
      <c r="J55" s="209"/>
      <c r="K55" s="209"/>
      <c r="L55" s="209"/>
      <c r="M55" s="199"/>
      <c r="N55" s="16"/>
      <c r="O55" s="36"/>
      <c r="R55" s="40"/>
    </row>
    <row r="56" spans="1:18" s="6" customFormat="1" ht="15.75">
      <c r="A56" s="29"/>
      <c r="B56" s="29" t="s">
        <v>393</v>
      </c>
      <c r="C56" s="29"/>
      <c r="D56" s="29"/>
      <c r="E56" s="29"/>
      <c r="F56" s="209">
        <v>-17659.0776415645</v>
      </c>
      <c r="G56" s="209">
        <v>-11111.111111111111</v>
      </c>
      <c r="H56" s="209">
        <v>-18741.94379994844</v>
      </c>
      <c r="I56" s="209">
        <v>-11398.71764426502</v>
      </c>
      <c r="J56" s="209">
        <v>-4643.856989636309</v>
      </c>
      <c r="K56" s="209">
        <v>-2137.966657356592</v>
      </c>
      <c r="L56" s="209">
        <v>1605.38521896528</v>
      </c>
      <c r="M56" s="199" t="s">
        <v>506</v>
      </c>
      <c r="N56" s="16"/>
      <c r="O56" s="36"/>
      <c r="R56" s="40"/>
    </row>
    <row r="57" spans="1:18" s="6" customFormat="1" ht="5.25" customHeight="1">
      <c r="A57" s="29"/>
      <c r="B57" s="29"/>
      <c r="C57" s="29"/>
      <c r="D57" s="29"/>
      <c r="E57" s="29"/>
      <c r="F57" s="209"/>
      <c r="G57" s="209"/>
      <c r="H57" s="209"/>
      <c r="I57" s="209"/>
      <c r="J57" s="209"/>
      <c r="K57" s="209"/>
      <c r="L57" s="209"/>
      <c r="M57" s="199"/>
      <c r="N57" s="16"/>
      <c r="O57" s="36"/>
      <c r="R57" s="40"/>
    </row>
    <row r="58" spans="1:18" s="6" customFormat="1" ht="16.5" customHeight="1">
      <c r="A58" s="3"/>
      <c r="B58" s="3" t="s">
        <v>385</v>
      </c>
      <c r="C58" s="3"/>
      <c r="D58" s="3"/>
      <c r="E58" s="3"/>
      <c r="F58" s="209"/>
      <c r="G58" s="209"/>
      <c r="H58" s="209"/>
      <c r="I58" s="209"/>
      <c r="J58" s="209"/>
      <c r="K58" s="209"/>
      <c r="L58" s="209"/>
      <c r="M58" s="199"/>
      <c r="N58" s="16"/>
      <c r="O58" s="36"/>
      <c r="R58" s="40"/>
    </row>
    <row r="59" spans="1:18" s="6" customFormat="1" ht="15.75">
      <c r="A59" s="232"/>
      <c r="B59" s="228" t="s">
        <v>393</v>
      </c>
      <c r="C59" s="232"/>
      <c r="D59" s="232"/>
      <c r="E59" s="232"/>
      <c r="F59" s="249">
        <v>-29.188558085230586</v>
      </c>
      <c r="G59" s="249">
        <v>-523.8489109456852</v>
      </c>
      <c r="H59" s="249">
        <v>-747.6153647847384</v>
      </c>
      <c r="I59" s="249">
        <v>1306.1030634053668</v>
      </c>
      <c r="J59" s="249">
        <v>398.0448848259693</v>
      </c>
      <c r="K59" s="249">
        <v>20.96045742506462</v>
      </c>
      <c r="L59" s="249">
        <v>341.1443590301221</v>
      </c>
      <c r="M59" s="260" t="s">
        <v>506</v>
      </c>
      <c r="N59" s="16"/>
      <c r="O59" s="36"/>
      <c r="R59" s="40"/>
    </row>
    <row r="60" spans="1:18" s="6" customFormat="1" ht="5.25" customHeight="1">
      <c r="A60" s="3"/>
      <c r="B60" s="3"/>
      <c r="C60" s="3"/>
      <c r="D60" s="3"/>
      <c r="E60" s="3"/>
      <c r="F60" s="209"/>
      <c r="G60" s="209"/>
      <c r="H60" s="209"/>
      <c r="I60" s="209"/>
      <c r="J60" s="209"/>
      <c r="K60" s="209"/>
      <c r="L60" s="209"/>
      <c r="M60" s="199"/>
      <c r="N60" s="16"/>
      <c r="O60" s="36"/>
      <c r="R60" s="40"/>
    </row>
    <row r="61" spans="1:18" s="6" customFormat="1" ht="16.5" customHeight="1">
      <c r="A61" s="29"/>
      <c r="B61" s="29" t="s">
        <v>386</v>
      </c>
      <c r="C61" s="3"/>
      <c r="D61" s="3"/>
      <c r="E61" s="29"/>
      <c r="F61" s="209"/>
      <c r="G61" s="209"/>
      <c r="H61" s="209"/>
      <c r="I61" s="209"/>
      <c r="J61" s="209"/>
      <c r="K61" s="209"/>
      <c r="L61" s="209"/>
      <c r="M61" s="199"/>
      <c r="N61" s="16"/>
      <c r="O61" s="36"/>
      <c r="R61" s="40"/>
    </row>
    <row r="62" spans="1:18" s="6" customFormat="1" ht="15.75">
      <c r="A62" s="29"/>
      <c r="B62" s="29" t="s">
        <v>393</v>
      </c>
      <c r="C62" s="3"/>
      <c r="D62" s="3"/>
      <c r="E62" s="29"/>
      <c r="F62" s="209">
        <v>-17688.266199649734</v>
      </c>
      <c r="G62" s="209">
        <v>-11634.960022056797</v>
      </c>
      <c r="H62" s="209">
        <v>-19489.55916473318</v>
      </c>
      <c r="I62" s="209">
        <v>-10092.614580859654</v>
      </c>
      <c r="J62" s="209">
        <v>-4245.812104810339</v>
      </c>
      <c r="K62" s="209">
        <v>-2117.006199931527</v>
      </c>
      <c r="L62" s="209">
        <v>1966.59689323247</v>
      </c>
      <c r="M62" s="199" t="s">
        <v>506</v>
      </c>
      <c r="N62" s="16"/>
      <c r="O62" s="36"/>
      <c r="R62" s="40"/>
    </row>
    <row r="63" spans="1:18" s="6" customFormat="1" ht="21.75" customHeight="1">
      <c r="A63" s="29"/>
      <c r="C63" s="3"/>
      <c r="D63" s="3"/>
      <c r="E63" s="29"/>
      <c r="F63" s="209"/>
      <c r="G63" s="209"/>
      <c r="H63" s="209"/>
      <c r="I63" s="209"/>
      <c r="J63" s="209"/>
      <c r="K63" s="209"/>
      <c r="L63" s="209"/>
      <c r="M63" s="199"/>
      <c r="N63" s="16"/>
      <c r="O63" s="36"/>
      <c r="R63" s="40"/>
    </row>
    <row r="64" spans="1:18" s="6" customFormat="1" ht="16.5" customHeight="1">
      <c r="A64" s="29"/>
      <c r="B64" s="29" t="s">
        <v>420</v>
      </c>
      <c r="C64" s="29"/>
      <c r="D64" s="29"/>
      <c r="E64" s="29"/>
      <c r="F64" s="209"/>
      <c r="G64" s="209"/>
      <c r="H64" s="209"/>
      <c r="I64" s="209"/>
      <c r="J64" s="200"/>
      <c r="K64" s="200"/>
      <c r="L64" s="200"/>
      <c r="M64" s="199"/>
      <c r="N64" s="16"/>
      <c r="O64" s="36"/>
      <c r="R64" s="40"/>
    </row>
    <row r="65" spans="1:18" s="6" customFormat="1" ht="14.25" customHeight="1">
      <c r="A65" s="228"/>
      <c r="B65" s="228" t="s">
        <v>393</v>
      </c>
      <c r="C65" s="228"/>
      <c r="D65" s="228"/>
      <c r="E65" s="228"/>
      <c r="F65" s="249">
        <v>-54261.52948044366</v>
      </c>
      <c r="G65" s="249">
        <v>-65323.99299474605</v>
      </c>
      <c r="H65" s="249">
        <v>-57238.76240513718</v>
      </c>
      <c r="I65" s="249">
        <v>-51430.23934617629</v>
      </c>
      <c r="J65" s="247">
        <v>40513.71862230006</v>
      </c>
      <c r="K65" s="247">
        <v>39900.75890251021</v>
      </c>
      <c r="L65" s="247">
        <v>25948.628137769992</v>
      </c>
      <c r="M65" s="260" t="s">
        <v>506</v>
      </c>
      <c r="N65" s="16"/>
      <c r="O65" s="36"/>
      <c r="R65" s="40"/>
    </row>
    <row r="66" spans="1:18" s="6" customFormat="1" ht="7.5" customHeight="1">
      <c r="A66" s="29"/>
      <c r="B66" s="29"/>
      <c r="C66" s="29"/>
      <c r="D66" s="29"/>
      <c r="E66" s="29"/>
      <c r="F66" s="209"/>
      <c r="G66" s="209"/>
      <c r="H66" s="209"/>
      <c r="I66" s="209"/>
      <c r="J66" s="200"/>
      <c r="K66" s="200"/>
      <c r="L66" s="200"/>
      <c r="M66" s="199"/>
      <c r="N66" s="16"/>
      <c r="O66" s="36"/>
      <c r="R66" s="40"/>
    </row>
    <row r="67" spans="1:18" s="6" customFormat="1" ht="16.5" customHeight="1">
      <c r="A67" s="3"/>
      <c r="B67" s="29"/>
      <c r="C67" s="29" t="s">
        <v>185</v>
      </c>
      <c r="D67" s="29"/>
      <c r="E67" s="29"/>
      <c r="F67" s="209">
        <v>-31494.454173963804</v>
      </c>
      <c r="G67" s="209">
        <v>-32506.203473945407</v>
      </c>
      <c r="H67" s="209">
        <v>-34648.10518174788</v>
      </c>
      <c r="I67" s="209">
        <v>-22227.49940631679</v>
      </c>
      <c r="J67" s="200">
        <v>10194.371772487326</v>
      </c>
      <c r="K67" s="200">
        <v>5198.193441416026</v>
      </c>
      <c r="L67" s="209">
        <v>-6281.06966920166</v>
      </c>
      <c r="M67" s="199" t="s">
        <v>506</v>
      </c>
      <c r="N67" s="16"/>
      <c r="O67" s="36"/>
      <c r="R67" s="40"/>
    </row>
    <row r="68" spans="1:18" s="6" customFormat="1" ht="19.5" customHeight="1">
      <c r="A68" s="232"/>
      <c r="B68" s="228"/>
      <c r="C68" s="228" t="s">
        <v>129</v>
      </c>
      <c r="D68" s="228"/>
      <c r="E68" s="228"/>
      <c r="F68" s="247">
        <v>6713.368359603035</v>
      </c>
      <c r="G68" s="247">
        <v>2674.3865453542876</v>
      </c>
      <c r="H68" s="247">
        <v>3170.9203402938906</v>
      </c>
      <c r="I68" s="247" t="s">
        <v>505</v>
      </c>
      <c r="J68" s="247" t="s">
        <v>505</v>
      </c>
      <c r="K68" s="247" t="s">
        <v>505</v>
      </c>
      <c r="L68" s="247" t="s">
        <v>505</v>
      </c>
      <c r="M68" s="247" t="s">
        <v>506</v>
      </c>
      <c r="N68" s="16"/>
      <c r="O68" s="36"/>
      <c r="R68" s="40"/>
    </row>
    <row r="69" spans="1:18" s="6" customFormat="1" ht="16.5" customHeight="1">
      <c r="A69" s="3"/>
      <c r="B69" s="29"/>
      <c r="C69" s="29" t="s">
        <v>130</v>
      </c>
      <c r="D69" s="29"/>
      <c r="E69" s="29"/>
      <c r="F69" s="209">
        <v>-29480.44366608289</v>
      </c>
      <c r="G69" s="209">
        <v>-31872.070581748</v>
      </c>
      <c r="H69" s="209">
        <v>-19077.081722093324</v>
      </c>
      <c r="I69" s="209">
        <v>-19615.293279506055</v>
      </c>
      <c r="J69" s="209">
        <v>20499.311568537418</v>
      </c>
      <c r="K69" s="200">
        <v>23454.751858647312</v>
      </c>
      <c r="L69" s="200">
        <v>24120.91291495334</v>
      </c>
      <c r="M69" s="200" t="s">
        <v>506</v>
      </c>
      <c r="N69" s="132"/>
      <c r="O69" s="133"/>
      <c r="R69" s="40"/>
    </row>
    <row r="70" spans="1:18" s="18" customFormat="1" ht="21.75" customHeight="1">
      <c r="A70" s="3"/>
      <c r="B70" s="29"/>
      <c r="C70" s="29"/>
      <c r="D70" s="29"/>
      <c r="E70" s="29"/>
      <c r="F70" s="200"/>
      <c r="G70" s="200"/>
      <c r="H70" s="197"/>
      <c r="I70" s="197"/>
      <c r="J70" s="197"/>
      <c r="K70" s="197"/>
      <c r="L70" s="197"/>
      <c r="M70" s="198"/>
      <c r="N70" s="16"/>
      <c r="O70" s="36"/>
      <c r="R70" s="40"/>
    </row>
    <row r="71" spans="1:18" s="6" customFormat="1" ht="16.5" customHeight="1">
      <c r="A71" s="3"/>
      <c r="B71" s="3" t="s">
        <v>421</v>
      </c>
      <c r="C71" s="3"/>
      <c r="D71" s="3"/>
      <c r="E71" s="3"/>
      <c r="F71" s="200"/>
      <c r="G71" s="200"/>
      <c r="H71" s="200"/>
      <c r="I71" s="200"/>
      <c r="J71" s="200"/>
      <c r="K71" s="200"/>
      <c r="L71" s="200"/>
      <c r="M71" s="198"/>
      <c r="N71" s="16"/>
      <c r="O71" s="36"/>
      <c r="R71" s="40"/>
    </row>
    <row r="72" spans="1:18" s="6" customFormat="1" ht="16.5" customHeight="1">
      <c r="A72" s="232"/>
      <c r="B72" s="228" t="s">
        <v>393</v>
      </c>
      <c r="C72" s="232"/>
      <c r="D72" s="232"/>
      <c r="E72" s="232"/>
      <c r="F72" s="247">
        <v>43633.62521891418</v>
      </c>
      <c r="G72" s="247">
        <v>40815.92335263303</v>
      </c>
      <c r="H72" s="247">
        <v>40376.359938128386</v>
      </c>
      <c r="I72" s="247">
        <v>45581.21586321539</v>
      </c>
      <c r="J72" s="247">
        <v>49734.07606538661</v>
      </c>
      <c r="K72" s="247">
        <v>53106.969569270936</v>
      </c>
      <c r="L72" s="247">
        <v>58928.50356581304</v>
      </c>
      <c r="M72" s="259">
        <f>(((L72/F72)^(1/6))-1)*100</f>
        <v>5.135815072409922</v>
      </c>
      <c r="N72" s="16"/>
      <c r="O72" s="36"/>
      <c r="R72" s="40"/>
    </row>
    <row r="73" spans="1:14" s="6" customFormat="1" ht="48" customHeight="1">
      <c r="A73" s="302" t="s">
        <v>480</v>
      </c>
      <c r="B73" s="291"/>
      <c r="C73" s="291"/>
      <c r="D73" s="291"/>
      <c r="E73" s="291"/>
      <c r="F73" s="207"/>
      <c r="G73" s="207"/>
      <c r="H73" s="207"/>
      <c r="I73" s="207"/>
      <c r="J73" s="207"/>
      <c r="K73" s="207"/>
      <c r="L73" s="207"/>
      <c r="M73" s="208"/>
      <c r="N73" s="16"/>
    </row>
    <row r="74" spans="1:18" s="6" customFormat="1" ht="16.5" customHeight="1">
      <c r="A74" s="29"/>
      <c r="B74" s="29" t="s">
        <v>149</v>
      </c>
      <c r="C74" s="3"/>
      <c r="D74" s="3"/>
      <c r="E74" s="29"/>
      <c r="F74" s="197"/>
      <c r="G74" s="197"/>
      <c r="H74" s="197"/>
      <c r="I74" s="197"/>
      <c r="J74" s="197"/>
      <c r="K74" s="197"/>
      <c r="L74" s="197"/>
      <c r="M74" s="198"/>
      <c r="N74" s="16"/>
      <c r="O74" s="36"/>
      <c r="R74" s="40"/>
    </row>
    <row r="75" spans="1:18" s="6" customFormat="1" ht="15.75">
      <c r="A75" s="29"/>
      <c r="B75" s="29" t="s">
        <v>393</v>
      </c>
      <c r="C75" s="3"/>
      <c r="D75" s="3"/>
      <c r="E75" s="29"/>
      <c r="F75" s="197"/>
      <c r="G75" s="197"/>
      <c r="H75" s="197"/>
      <c r="I75" s="197"/>
      <c r="J75" s="197"/>
      <c r="K75" s="197"/>
      <c r="L75" s="197"/>
      <c r="M75" s="198"/>
      <c r="N75" s="16"/>
      <c r="O75" s="36"/>
      <c r="R75" s="40"/>
    </row>
    <row r="76" spans="1:18" s="6" customFormat="1" ht="8.25" customHeight="1">
      <c r="A76" s="29"/>
      <c r="B76" s="29"/>
      <c r="C76" s="3"/>
      <c r="D76" s="3"/>
      <c r="E76" s="29"/>
      <c r="F76" s="197"/>
      <c r="G76" s="197"/>
      <c r="H76" s="197"/>
      <c r="I76" s="197"/>
      <c r="J76" s="197"/>
      <c r="K76" s="197"/>
      <c r="L76" s="197"/>
      <c r="M76" s="198"/>
      <c r="N76" s="16"/>
      <c r="O76" s="36"/>
      <c r="R76" s="40"/>
    </row>
    <row r="77" spans="1:18" s="6" customFormat="1" ht="16.5" customHeight="1">
      <c r="A77" s="3"/>
      <c r="B77" s="29"/>
      <c r="C77" s="29" t="s">
        <v>235</v>
      </c>
      <c r="D77" s="29"/>
      <c r="E77" s="29"/>
      <c r="F77" s="200">
        <v>164915.3531815528</v>
      </c>
      <c r="G77" s="200">
        <v>187675.76509511995</v>
      </c>
      <c r="H77" s="200">
        <v>197602.47486465584</v>
      </c>
      <c r="I77" s="200">
        <v>203680.83590596056</v>
      </c>
      <c r="J77" s="200">
        <v>209327.38220903475</v>
      </c>
      <c r="K77" s="200">
        <v>223962.4875868155</v>
      </c>
      <c r="L77" s="200">
        <v>244821.24589220525</v>
      </c>
      <c r="M77" s="198">
        <f>(((L77/F77)^(1/6))-1)*100</f>
        <v>6.8065783915071565</v>
      </c>
      <c r="N77" s="16"/>
      <c r="O77" s="36"/>
      <c r="R77" s="40"/>
    </row>
    <row r="78" spans="1:18" s="6" customFormat="1" ht="19.5" customHeight="1">
      <c r="A78" s="232"/>
      <c r="B78" s="228"/>
      <c r="C78" s="228" t="s">
        <v>236</v>
      </c>
      <c r="D78" s="228"/>
      <c r="E78" s="228"/>
      <c r="F78" s="247">
        <v>680414.4775248102</v>
      </c>
      <c r="G78" s="247">
        <v>753184.4499586435</v>
      </c>
      <c r="H78" s="247">
        <v>780587.7803557619</v>
      </c>
      <c r="I78" s="247">
        <v>812277.3687960104</v>
      </c>
      <c r="J78" s="247">
        <v>835275.077202584</v>
      </c>
      <c r="K78" s="247">
        <v>911339.7283843848</v>
      </c>
      <c r="L78" s="247">
        <v>988094.5349578931</v>
      </c>
      <c r="M78" s="259">
        <f>(((L78/F78)^(1/6))-1)*100</f>
        <v>6.415320797540747</v>
      </c>
      <c r="N78" s="16"/>
      <c r="O78" s="36"/>
      <c r="R78" s="40"/>
    </row>
    <row r="79" spans="1:18" s="6" customFormat="1" ht="20.25" customHeight="1">
      <c r="A79" s="3"/>
      <c r="B79" s="29"/>
      <c r="C79" s="29" t="s">
        <v>237</v>
      </c>
      <c r="D79" s="29"/>
      <c r="E79" s="29"/>
      <c r="F79" s="200">
        <v>688674.8394629305</v>
      </c>
      <c r="G79" s="200">
        <v>761014.6126275159</v>
      </c>
      <c r="H79" s="200">
        <v>787084.3000773396</v>
      </c>
      <c r="I79" s="200">
        <v>820327.7131322726</v>
      </c>
      <c r="J79" s="200">
        <v>855000.412606182</v>
      </c>
      <c r="K79" s="200">
        <v>940223.2387161237</v>
      </c>
      <c r="L79" s="200">
        <v>1023653.817557974</v>
      </c>
      <c r="M79" s="198">
        <f>(((L79/F79)^(1/6))-1)*100</f>
        <v>6.829160521161959</v>
      </c>
      <c r="N79" s="16"/>
      <c r="O79" s="36"/>
      <c r="R79" s="40"/>
    </row>
    <row r="80" spans="1:18" s="6" customFormat="1" ht="16.5" customHeight="1">
      <c r="A80" s="232"/>
      <c r="B80" s="228"/>
      <c r="C80" s="228" t="s">
        <v>238</v>
      </c>
      <c r="D80" s="228"/>
      <c r="E80" s="228"/>
      <c r="F80" s="247">
        <v>705137.1862230005</v>
      </c>
      <c r="G80" s="247">
        <v>774469.2583402261</v>
      </c>
      <c r="H80" s="247">
        <v>798375.8700696055</v>
      </c>
      <c r="I80" s="247">
        <v>828069.3421990025</v>
      </c>
      <c r="J80" s="247">
        <v>863624.7184440781</v>
      </c>
      <c r="K80" s="247">
        <v>949047.5912920759</v>
      </c>
      <c r="L80" s="247">
        <v>1034048.6868507742</v>
      </c>
      <c r="M80" s="259">
        <f>(((L80/F80)^(1/6))-1)*100</f>
        <v>6.588715408902779</v>
      </c>
      <c r="N80" s="16"/>
      <c r="O80" s="36"/>
      <c r="R80" s="40"/>
    </row>
    <row r="81" spans="13:14" s="6" customFormat="1" ht="24" customHeight="1">
      <c r="M81" s="45"/>
      <c r="N81" s="16"/>
    </row>
    <row r="82" spans="1:14" s="6" customFormat="1" ht="15.75">
      <c r="A82" s="44" t="s">
        <v>267</v>
      </c>
      <c r="M82" s="45"/>
      <c r="N82" s="16"/>
    </row>
    <row r="83" spans="13:14" s="6" customFormat="1" ht="15.75">
      <c r="M83" s="45"/>
      <c r="N83" s="16"/>
    </row>
    <row r="84" spans="1:14" s="6" customFormat="1" ht="18.75">
      <c r="A84" s="396"/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16"/>
    </row>
    <row r="85" spans="13:14" s="6" customFormat="1" ht="15.75">
      <c r="M85" s="45"/>
      <c r="N85" s="16"/>
    </row>
    <row r="86" spans="13:14" s="6" customFormat="1" ht="15.75">
      <c r="M86" s="45"/>
      <c r="N86" s="16"/>
    </row>
    <row r="87" spans="13:14" s="6" customFormat="1" ht="15.75">
      <c r="M87" s="45"/>
      <c r="N87" s="16"/>
    </row>
    <row r="88" spans="13:14" s="6" customFormat="1" ht="15.75">
      <c r="M88" s="45"/>
      <c r="N88" s="16"/>
    </row>
    <row r="89" spans="13:14" s="6" customFormat="1" ht="15.75">
      <c r="M89" s="45"/>
      <c r="N89" s="16"/>
    </row>
    <row r="90" spans="13:14" s="6" customFormat="1" ht="15.75">
      <c r="M90" s="45"/>
      <c r="N90" s="16"/>
    </row>
    <row r="91" spans="13:14" s="6" customFormat="1" ht="15.75">
      <c r="M91" s="45"/>
      <c r="N91" s="16"/>
    </row>
    <row r="92" spans="13:14" s="6" customFormat="1" ht="15.75">
      <c r="M92" s="45"/>
      <c r="N92" s="16"/>
    </row>
    <row r="93" spans="13:14" s="6" customFormat="1" ht="15.75">
      <c r="M93" s="45"/>
      <c r="N93" s="16"/>
    </row>
    <row r="94" spans="13:14" s="6" customFormat="1" ht="15.75">
      <c r="M94" s="45"/>
      <c r="N94" s="16"/>
    </row>
    <row r="95" spans="13:14" s="6" customFormat="1" ht="15.75">
      <c r="M95" s="45"/>
      <c r="N95" s="16"/>
    </row>
    <row r="96" spans="13:14" s="6" customFormat="1" ht="15.75">
      <c r="M96" s="45"/>
      <c r="N96" s="16"/>
    </row>
    <row r="97" spans="13:14" s="6" customFormat="1" ht="15.75">
      <c r="M97" s="45"/>
      <c r="N97" s="16"/>
    </row>
    <row r="98" spans="13:14" s="6" customFormat="1" ht="15.75">
      <c r="M98" s="45"/>
      <c r="N98" s="16"/>
    </row>
    <row r="99" spans="13:14" s="6" customFormat="1" ht="15.75">
      <c r="M99" s="45"/>
      <c r="N99" s="16"/>
    </row>
    <row r="100" spans="13:14" s="6" customFormat="1" ht="15.75">
      <c r="M100" s="45"/>
      <c r="N100" s="16"/>
    </row>
    <row r="101" spans="13:14" s="6" customFormat="1" ht="15.75">
      <c r="M101" s="45"/>
      <c r="N101" s="16"/>
    </row>
    <row r="102" spans="13:14" s="6" customFormat="1" ht="15.75">
      <c r="M102" s="45"/>
      <c r="N102" s="16"/>
    </row>
    <row r="103" spans="13:14" s="6" customFormat="1" ht="15.75">
      <c r="M103" s="45"/>
      <c r="N103" s="16"/>
    </row>
    <row r="104" spans="13:14" s="6" customFormat="1" ht="15.75">
      <c r="M104" s="45"/>
      <c r="N104" s="16"/>
    </row>
    <row r="105" spans="13:14" s="6" customFormat="1" ht="15.75">
      <c r="M105" s="45"/>
      <c r="N105" s="16"/>
    </row>
    <row r="106" spans="13:14" s="6" customFormat="1" ht="15.75">
      <c r="M106" s="45"/>
      <c r="N106" s="16"/>
    </row>
    <row r="107" spans="13:14" s="6" customFormat="1" ht="15.75">
      <c r="M107" s="45"/>
      <c r="N107" s="16"/>
    </row>
    <row r="108" spans="13:14" s="6" customFormat="1" ht="15.75">
      <c r="M108" s="45"/>
      <c r="N108" s="16"/>
    </row>
    <row r="109" spans="13:14" s="6" customFormat="1" ht="15.75">
      <c r="M109" s="45"/>
      <c r="N109" s="16"/>
    </row>
    <row r="110" spans="13:14" s="6" customFormat="1" ht="15.75">
      <c r="M110" s="45"/>
      <c r="N110" s="16"/>
    </row>
    <row r="111" spans="13:14" s="6" customFormat="1" ht="15.75">
      <c r="M111" s="45"/>
      <c r="N111" s="16"/>
    </row>
    <row r="112" spans="13:14" s="6" customFormat="1" ht="15.75">
      <c r="M112" s="45"/>
      <c r="N112" s="16"/>
    </row>
    <row r="113" spans="13:14" s="6" customFormat="1" ht="15.75">
      <c r="M113" s="45"/>
      <c r="N113" s="16"/>
    </row>
    <row r="114" spans="13:14" s="6" customFormat="1" ht="15.75">
      <c r="M114" s="45"/>
      <c r="N114" s="16"/>
    </row>
    <row r="115" spans="13:14" s="6" customFormat="1" ht="15.75">
      <c r="M115" s="45"/>
      <c r="N115" s="16"/>
    </row>
    <row r="116" spans="13:14" s="6" customFormat="1" ht="15.75">
      <c r="M116" s="45"/>
      <c r="N116" s="16"/>
    </row>
    <row r="117" spans="13:14" s="6" customFormat="1" ht="15.75">
      <c r="M117" s="45"/>
      <c r="N117" s="16"/>
    </row>
    <row r="118" spans="13:14" s="6" customFormat="1" ht="15.75">
      <c r="M118" s="45"/>
      <c r="N118" s="16"/>
    </row>
    <row r="119" spans="13:14" s="6" customFormat="1" ht="15.75">
      <c r="M119" s="45"/>
      <c r="N119" s="16"/>
    </row>
    <row r="120" spans="13:14" s="6" customFormat="1" ht="15.75">
      <c r="M120" s="45"/>
      <c r="N120" s="16"/>
    </row>
    <row r="121" spans="13:14" s="6" customFormat="1" ht="15.75">
      <c r="M121" s="45"/>
      <c r="N121" s="16"/>
    </row>
    <row r="122" spans="13:14" s="6" customFormat="1" ht="15.75">
      <c r="M122" s="45"/>
      <c r="N122" s="16"/>
    </row>
    <row r="123" spans="13:14" s="6" customFormat="1" ht="15.75">
      <c r="M123" s="45"/>
      <c r="N123" s="16"/>
    </row>
    <row r="124" spans="13:14" s="6" customFormat="1" ht="15.75">
      <c r="M124" s="45"/>
      <c r="N124" s="16"/>
    </row>
    <row r="125" spans="13:14" s="6" customFormat="1" ht="15.75">
      <c r="M125" s="45"/>
      <c r="N125" s="16"/>
    </row>
    <row r="126" spans="13:14" s="6" customFormat="1" ht="15.75">
      <c r="M126" s="45"/>
      <c r="N126" s="16"/>
    </row>
    <row r="127" spans="13:14" s="6" customFormat="1" ht="15.75">
      <c r="M127" s="45"/>
      <c r="N127" s="16"/>
    </row>
    <row r="128" spans="13:14" s="6" customFormat="1" ht="15.75">
      <c r="M128" s="45"/>
      <c r="N128" s="16"/>
    </row>
    <row r="129" spans="13:14" s="6" customFormat="1" ht="15.75">
      <c r="M129" s="45"/>
      <c r="N129" s="16"/>
    </row>
    <row r="130" spans="13:14" s="6" customFormat="1" ht="15.75">
      <c r="M130" s="45"/>
      <c r="N130" s="16"/>
    </row>
    <row r="131" spans="13:14" s="6" customFormat="1" ht="15.75">
      <c r="M131" s="45"/>
      <c r="N131" s="16"/>
    </row>
    <row r="132" spans="13:14" s="6" customFormat="1" ht="15.75">
      <c r="M132" s="45"/>
      <c r="N132" s="16"/>
    </row>
    <row r="133" spans="13:14" s="6" customFormat="1" ht="15.75">
      <c r="M133" s="45"/>
      <c r="N133" s="16"/>
    </row>
    <row r="134" spans="13:14" s="6" customFormat="1" ht="15.75">
      <c r="M134" s="45"/>
      <c r="N134" s="16"/>
    </row>
    <row r="135" spans="13:14" s="6" customFormat="1" ht="15.75">
      <c r="M135" s="45"/>
      <c r="N135" s="16"/>
    </row>
    <row r="136" spans="13:14" s="6" customFormat="1" ht="15.75">
      <c r="M136" s="45"/>
      <c r="N136" s="16"/>
    </row>
    <row r="137" spans="13:14" s="6" customFormat="1" ht="15.75">
      <c r="M137" s="45"/>
      <c r="N137" s="16"/>
    </row>
    <row r="138" spans="13:14" s="6" customFormat="1" ht="15.75">
      <c r="M138" s="45"/>
      <c r="N138" s="16"/>
    </row>
    <row r="139" spans="13:14" s="6" customFormat="1" ht="15.75">
      <c r="M139" s="45"/>
      <c r="N139" s="16"/>
    </row>
    <row r="140" spans="13:14" s="6" customFormat="1" ht="15.75">
      <c r="M140" s="45"/>
      <c r="N140" s="16"/>
    </row>
    <row r="141" spans="13:14" s="6" customFormat="1" ht="15.75">
      <c r="M141" s="45"/>
      <c r="N141" s="16"/>
    </row>
    <row r="142" spans="13:14" s="6" customFormat="1" ht="15.75">
      <c r="M142" s="45"/>
      <c r="N142" s="16"/>
    </row>
    <row r="143" spans="13:14" s="6" customFormat="1" ht="15.75">
      <c r="M143" s="45"/>
      <c r="N143" s="16"/>
    </row>
    <row r="144" spans="13:14" s="6" customFormat="1" ht="15.75">
      <c r="M144" s="45"/>
      <c r="N144" s="16"/>
    </row>
    <row r="145" spans="13:14" s="6" customFormat="1" ht="15.75">
      <c r="M145" s="45"/>
      <c r="N145" s="16"/>
    </row>
    <row r="146" spans="13:14" s="6" customFormat="1" ht="15.75">
      <c r="M146" s="45"/>
      <c r="N146" s="16"/>
    </row>
    <row r="147" spans="13:14" s="6" customFormat="1" ht="15.75">
      <c r="M147" s="45"/>
      <c r="N147" s="16"/>
    </row>
    <row r="148" spans="13:14" s="6" customFormat="1" ht="15.75">
      <c r="M148" s="45"/>
      <c r="N148" s="16"/>
    </row>
    <row r="149" spans="13:14" s="6" customFormat="1" ht="15.75">
      <c r="M149" s="45"/>
      <c r="N149" s="16"/>
    </row>
    <row r="150" spans="13:14" s="6" customFormat="1" ht="15.75">
      <c r="M150" s="45"/>
      <c r="N150" s="16"/>
    </row>
    <row r="151" spans="13:14" s="6" customFormat="1" ht="15.75">
      <c r="M151" s="45"/>
      <c r="N151" s="16"/>
    </row>
    <row r="152" spans="13:14" s="6" customFormat="1" ht="15.75">
      <c r="M152" s="45"/>
      <c r="N152" s="16"/>
    </row>
    <row r="153" spans="13:14" s="6" customFormat="1" ht="15.75">
      <c r="M153" s="45"/>
      <c r="N153" s="16"/>
    </row>
    <row r="154" spans="13:14" s="6" customFormat="1" ht="15.75">
      <c r="M154" s="45"/>
      <c r="N154" s="16"/>
    </row>
    <row r="155" spans="13:14" s="6" customFormat="1" ht="15.75">
      <c r="M155" s="45"/>
      <c r="N155" s="16"/>
    </row>
    <row r="156" spans="13:14" s="6" customFormat="1" ht="15.75">
      <c r="M156" s="45"/>
      <c r="N156" s="16"/>
    </row>
    <row r="157" spans="13:14" s="6" customFormat="1" ht="15.75">
      <c r="M157" s="45"/>
      <c r="N157" s="16"/>
    </row>
    <row r="158" spans="13:14" s="6" customFormat="1" ht="15.75">
      <c r="M158" s="45"/>
      <c r="N158" s="16"/>
    </row>
    <row r="159" spans="13:14" s="6" customFormat="1" ht="15.75">
      <c r="M159" s="45"/>
      <c r="N159" s="16"/>
    </row>
    <row r="160" spans="13:14" s="6" customFormat="1" ht="15.75">
      <c r="M160" s="45"/>
      <c r="N160" s="16"/>
    </row>
    <row r="161" spans="13:14" s="6" customFormat="1" ht="15.75">
      <c r="M161" s="45"/>
      <c r="N161" s="16"/>
    </row>
    <row r="162" spans="13:14" s="6" customFormat="1" ht="15.75">
      <c r="M162" s="45"/>
      <c r="N162" s="16"/>
    </row>
    <row r="163" spans="13:14" s="6" customFormat="1" ht="15.75">
      <c r="M163" s="45"/>
      <c r="N163" s="16"/>
    </row>
    <row r="164" spans="13:14" s="6" customFormat="1" ht="15.75">
      <c r="M164" s="45"/>
      <c r="N164" s="16"/>
    </row>
    <row r="165" spans="13:14" s="6" customFormat="1" ht="15.75">
      <c r="M165" s="45"/>
      <c r="N165" s="16"/>
    </row>
    <row r="166" spans="13:14" s="6" customFormat="1" ht="15.75">
      <c r="M166" s="45"/>
      <c r="N166" s="16"/>
    </row>
    <row r="167" spans="13:14" s="6" customFormat="1" ht="15.75">
      <c r="M167" s="45"/>
      <c r="N167" s="16"/>
    </row>
    <row r="168" spans="13:14" s="6" customFormat="1" ht="15.75">
      <c r="M168" s="45"/>
      <c r="N168" s="16"/>
    </row>
    <row r="169" spans="13:14" s="6" customFormat="1" ht="15.75">
      <c r="M169" s="45"/>
      <c r="N169" s="16"/>
    </row>
    <row r="170" spans="13:14" s="6" customFormat="1" ht="15.75">
      <c r="M170" s="45"/>
      <c r="N170" s="16"/>
    </row>
    <row r="171" spans="13:14" s="6" customFormat="1" ht="15.75">
      <c r="M171" s="45"/>
      <c r="N171" s="16"/>
    </row>
    <row r="172" spans="13:14" s="6" customFormat="1" ht="15.75">
      <c r="M172" s="45"/>
      <c r="N172" s="16"/>
    </row>
    <row r="173" spans="13:14" s="6" customFormat="1" ht="15.75">
      <c r="M173" s="45"/>
      <c r="N173" s="16"/>
    </row>
    <row r="174" spans="13:14" s="6" customFormat="1" ht="15.75">
      <c r="M174" s="45"/>
      <c r="N174" s="16"/>
    </row>
    <row r="175" spans="13:14" s="6" customFormat="1" ht="15.75">
      <c r="M175" s="45"/>
      <c r="N175" s="16"/>
    </row>
    <row r="176" spans="13:14" s="6" customFormat="1" ht="15.75">
      <c r="M176" s="45"/>
      <c r="N176" s="16"/>
    </row>
    <row r="177" spans="13:14" s="6" customFormat="1" ht="15.75">
      <c r="M177" s="45"/>
      <c r="N177" s="16"/>
    </row>
    <row r="178" spans="13:14" s="6" customFormat="1" ht="15.75">
      <c r="M178" s="45"/>
      <c r="N178" s="16"/>
    </row>
    <row r="179" spans="13:14" s="6" customFormat="1" ht="15.75">
      <c r="M179" s="45"/>
      <c r="N179" s="16"/>
    </row>
    <row r="180" spans="13:14" s="6" customFormat="1" ht="15.75">
      <c r="M180" s="45"/>
      <c r="N180" s="16"/>
    </row>
    <row r="181" spans="13:14" s="6" customFormat="1" ht="15.75">
      <c r="M181" s="45"/>
      <c r="N181" s="16"/>
    </row>
    <row r="182" spans="13:14" s="6" customFormat="1" ht="15.75">
      <c r="M182" s="45"/>
      <c r="N182" s="16"/>
    </row>
    <row r="183" spans="13:14" s="6" customFormat="1" ht="15.75">
      <c r="M183" s="45"/>
      <c r="N183" s="16"/>
    </row>
    <row r="184" spans="13:14" s="6" customFormat="1" ht="15.75">
      <c r="M184" s="45"/>
      <c r="N184" s="16"/>
    </row>
    <row r="185" spans="13:14" s="6" customFormat="1" ht="15.75">
      <c r="M185" s="45"/>
      <c r="N185" s="16"/>
    </row>
    <row r="186" spans="13:14" s="6" customFormat="1" ht="15.75">
      <c r="M186" s="45"/>
      <c r="N186" s="16"/>
    </row>
    <row r="187" spans="13:14" s="6" customFormat="1" ht="15.75">
      <c r="M187" s="45"/>
      <c r="N187" s="16"/>
    </row>
    <row r="188" spans="13:14" s="6" customFormat="1" ht="15.75">
      <c r="M188" s="45"/>
      <c r="N188" s="16"/>
    </row>
    <row r="189" spans="13:14" s="6" customFormat="1" ht="15.75">
      <c r="M189" s="45"/>
      <c r="N189" s="16"/>
    </row>
    <row r="190" spans="13:14" s="6" customFormat="1" ht="15.75">
      <c r="M190" s="45"/>
      <c r="N190" s="16"/>
    </row>
    <row r="191" spans="13:14" s="6" customFormat="1" ht="15.75">
      <c r="M191" s="45"/>
      <c r="N191" s="16"/>
    </row>
    <row r="192" spans="13:14" s="6" customFormat="1" ht="15.75">
      <c r="M192" s="45"/>
      <c r="N192" s="16"/>
    </row>
    <row r="193" spans="13:14" s="6" customFormat="1" ht="15.75">
      <c r="M193" s="45"/>
      <c r="N193" s="16"/>
    </row>
    <row r="194" spans="13:14" s="6" customFormat="1" ht="15.75">
      <c r="M194" s="45"/>
      <c r="N194" s="16"/>
    </row>
    <row r="195" spans="13:14" s="6" customFormat="1" ht="15.75">
      <c r="M195" s="45"/>
      <c r="N195" s="16"/>
    </row>
    <row r="196" spans="13:14" s="6" customFormat="1" ht="15.75">
      <c r="M196" s="45"/>
      <c r="N196" s="16"/>
    </row>
    <row r="197" spans="13:14" s="6" customFormat="1" ht="15.75">
      <c r="M197" s="45"/>
      <c r="N197" s="16"/>
    </row>
    <row r="198" spans="13:14" s="6" customFormat="1" ht="15.75">
      <c r="M198" s="45"/>
      <c r="N198" s="16"/>
    </row>
    <row r="199" spans="13:14" s="6" customFormat="1" ht="15.75">
      <c r="M199" s="45"/>
      <c r="N199" s="16"/>
    </row>
    <row r="200" spans="13:14" s="6" customFormat="1" ht="15.75">
      <c r="M200" s="45"/>
      <c r="N200" s="16"/>
    </row>
    <row r="201" spans="13:14" s="6" customFormat="1" ht="15.75">
      <c r="M201" s="45"/>
      <c r="N201" s="16"/>
    </row>
    <row r="202" spans="13:14" s="6" customFormat="1" ht="15.75">
      <c r="M202" s="45"/>
      <c r="N202" s="16"/>
    </row>
    <row r="203" spans="13:14" s="6" customFormat="1" ht="15.75">
      <c r="M203" s="45"/>
      <c r="N203" s="16"/>
    </row>
    <row r="204" spans="13:14" s="6" customFormat="1" ht="15.75">
      <c r="M204" s="45"/>
      <c r="N204" s="16"/>
    </row>
    <row r="205" spans="13:14" s="6" customFormat="1" ht="15.75">
      <c r="M205" s="45"/>
      <c r="N205" s="16"/>
    </row>
    <row r="206" spans="13:14" s="6" customFormat="1" ht="15.75">
      <c r="M206" s="45"/>
      <c r="N206" s="16"/>
    </row>
    <row r="207" spans="13:14" s="6" customFormat="1" ht="15.75">
      <c r="M207" s="45"/>
      <c r="N207" s="16"/>
    </row>
    <row r="208" spans="13:14" s="6" customFormat="1" ht="15.75">
      <c r="M208" s="45"/>
      <c r="N208" s="16"/>
    </row>
    <row r="209" spans="13:14" s="6" customFormat="1" ht="15.75">
      <c r="M209" s="45"/>
      <c r="N209" s="16"/>
    </row>
    <row r="210" spans="13:14" s="6" customFormat="1" ht="15.75">
      <c r="M210" s="45"/>
      <c r="N210" s="16"/>
    </row>
    <row r="211" spans="13:14" s="6" customFormat="1" ht="15.75">
      <c r="M211" s="45"/>
      <c r="N211" s="16"/>
    </row>
    <row r="212" spans="13:14" s="6" customFormat="1" ht="15.75">
      <c r="M212" s="45"/>
      <c r="N212" s="16"/>
    </row>
    <row r="213" spans="13:14" s="6" customFormat="1" ht="15.75">
      <c r="M213" s="45"/>
      <c r="N213" s="16"/>
    </row>
    <row r="214" spans="13:14" s="6" customFormat="1" ht="15.75">
      <c r="M214" s="45"/>
      <c r="N214" s="16"/>
    </row>
    <row r="215" spans="13:14" s="6" customFormat="1" ht="15.75">
      <c r="M215" s="45"/>
      <c r="N215" s="16"/>
    </row>
    <row r="216" spans="13:14" s="6" customFormat="1" ht="15.75">
      <c r="M216" s="45"/>
      <c r="N216" s="16"/>
    </row>
    <row r="217" spans="13:14" s="6" customFormat="1" ht="15.75">
      <c r="M217" s="45"/>
      <c r="N217" s="16"/>
    </row>
    <row r="218" spans="13:14" s="6" customFormat="1" ht="15.75">
      <c r="M218" s="45"/>
      <c r="N218" s="16"/>
    </row>
    <row r="219" spans="13:14" s="6" customFormat="1" ht="15.75">
      <c r="M219" s="45"/>
      <c r="N219" s="16"/>
    </row>
    <row r="220" spans="13:14" s="6" customFormat="1" ht="15.75">
      <c r="M220" s="45"/>
      <c r="N220" s="16"/>
    </row>
    <row r="221" spans="13:14" s="6" customFormat="1" ht="15.75">
      <c r="M221" s="45"/>
      <c r="N221" s="16"/>
    </row>
    <row r="222" spans="13:14" s="6" customFormat="1" ht="15.75">
      <c r="M222" s="45"/>
      <c r="N222" s="16"/>
    </row>
    <row r="223" spans="13:14" s="6" customFormat="1" ht="15.75">
      <c r="M223" s="45"/>
      <c r="N223" s="16"/>
    </row>
    <row r="224" spans="13:14" s="6" customFormat="1" ht="15.75">
      <c r="M224" s="45"/>
      <c r="N224" s="16"/>
    </row>
    <row r="225" spans="13:14" s="6" customFormat="1" ht="15.75">
      <c r="M225" s="45"/>
      <c r="N225" s="16"/>
    </row>
    <row r="226" spans="13:14" s="6" customFormat="1" ht="15.75">
      <c r="M226" s="45"/>
      <c r="N226" s="16"/>
    </row>
    <row r="227" spans="13:14" s="6" customFormat="1" ht="15.75">
      <c r="M227" s="45"/>
      <c r="N227" s="16"/>
    </row>
    <row r="228" spans="13:14" s="6" customFormat="1" ht="15.75">
      <c r="M228" s="45"/>
      <c r="N228" s="16"/>
    </row>
    <row r="229" spans="13:14" s="6" customFormat="1" ht="15.75">
      <c r="M229" s="45"/>
      <c r="N229" s="16"/>
    </row>
    <row r="230" spans="13:14" s="6" customFormat="1" ht="15.75">
      <c r="M230" s="45"/>
      <c r="N230" s="16"/>
    </row>
    <row r="231" spans="13:14" s="6" customFormat="1" ht="15.75">
      <c r="M231" s="45"/>
      <c r="N231" s="16"/>
    </row>
    <row r="232" spans="13:14" s="6" customFormat="1" ht="15.75">
      <c r="M232" s="45"/>
      <c r="N232" s="16"/>
    </row>
    <row r="233" spans="13:14" s="6" customFormat="1" ht="15.75">
      <c r="M233" s="45"/>
      <c r="N233" s="16"/>
    </row>
    <row r="234" spans="13:14" s="6" customFormat="1" ht="15.75">
      <c r="M234" s="45"/>
      <c r="N234" s="16"/>
    </row>
    <row r="235" spans="13:14" s="6" customFormat="1" ht="15.75">
      <c r="M235" s="45"/>
      <c r="N235" s="16"/>
    </row>
    <row r="236" spans="13:14" s="6" customFormat="1" ht="15.75">
      <c r="M236" s="45"/>
      <c r="N236" s="16"/>
    </row>
    <row r="237" spans="13:14" s="6" customFormat="1" ht="15.75">
      <c r="M237" s="45"/>
      <c r="N237" s="16"/>
    </row>
    <row r="238" spans="13:14" s="6" customFormat="1" ht="15.75">
      <c r="M238" s="45"/>
      <c r="N238" s="16"/>
    </row>
    <row r="239" spans="13:14" s="6" customFormat="1" ht="15.75">
      <c r="M239" s="45"/>
      <c r="N239" s="16"/>
    </row>
    <row r="240" spans="13:14" s="6" customFormat="1" ht="15.75">
      <c r="M240" s="45"/>
      <c r="N240" s="16"/>
    </row>
    <row r="241" spans="13:14" s="6" customFormat="1" ht="15.75">
      <c r="M241" s="45"/>
      <c r="N241" s="16"/>
    </row>
    <row r="242" spans="13:14" s="6" customFormat="1" ht="15.75">
      <c r="M242" s="45"/>
      <c r="N242" s="16"/>
    </row>
    <row r="243" spans="13:14" s="6" customFormat="1" ht="15.75">
      <c r="M243" s="45"/>
      <c r="N243" s="16"/>
    </row>
    <row r="244" spans="13:14" s="6" customFormat="1" ht="15.75">
      <c r="M244" s="45"/>
      <c r="N244" s="16"/>
    </row>
    <row r="245" spans="13:14" s="6" customFormat="1" ht="15.75">
      <c r="M245" s="45"/>
      <c r="N245" s="16"/>
    </row>
    <row r="246" spans="13:14" s="6" customFormat="1" ht="15.75">
      <c r="M246" s="45"/>
      <c r="N246" s="16"/>
    </row>
    <row r="247" spans="13:14" s="6" customFormat="1" ht="15.75">
      <c r="M247" s="45"/>
      <c r="N247" s="16"/>
    </row>
    <row r="248" spans="13:14" s="6" customFormat="1" ht="15.75">
      <c r="M248" s="45"/>
      <c r="N248" s="16"/>
    </row>
    <row r="249" spans="13:14" s="6" customFormat="1" ht="15.75">
      <c r="M249" s="45"/>
      <c r="N249" s="16"/>
    </row>
    <row r="250" spans="13:14" s="6" customFormat="1" ht="15.75">
      <c r="M250" s="45"/>
      <c r="N250" s="16"/>
    </row>
    <row r="251" spans="13:14" s="6" customFormat="1" ht="15.75">
      <c r="M251" s="45"/>
      <c r="N251" s="16"/>
    </row>
    <row r="252" spans="13:14" s="6" customFormat="1" ht="15.75">
      <c r="M252" s="45"/>
      <c r="N252" s="16"/>
    </row>
    <row r="253" spans="13:14" s="6" customFormat="1" ht="15.75">
      <c r="M253" s="45"/>
      <c r="N253" s="16"/>
    </row>
    <row r="254" spans="13:14" s="6" customFormat="1" ht="15.75">
      <c r="M254" s="45"/>
      <c r="N254" s="16"/>
    </row>
    <row r="255" spans="13:14" s="6" customFormat="1" ht="15.75">
      <c r="M255" s="45"/>
      <c r="N255" s="16"/>
    </row>
    <row r="256" spans="13:14" s="6" customFormat="1" ht="15.75">
      <c r="M256" s="45"/>
      <c r="N256" s="16"/>
    </row>
    <row r="257" spans="13:14" s="6" customFormat="1" ht="15.75">
      <c r="M257" s="45"/>
      <c r="N257" s="16"/>
    </row>
    <row r="258" spans="13:14" s="6" customFormat="1" ht="15.75">
      <c r="M258" s="45"/>
      <c r="N258" s="16"/>
    </row>
    <row r="259" spans="13:14" s="6" customFormat="1" ht="15.75">
      <c r="M259" s="45"/>
      <c r="N259" s="16"/>
    </row>
    <row r="260" spans="13:14" s="6" customFormat="1" ht="15.75">
      <c r="M260" s="45"/>
      <c r="N260" s="16"/>
    </row>
    <row r="261" spans="13:14" s="6" customFormat="1" ht="15.75">
      <c r="M261" s="45"/>
      <c r="N261" s="16"/>
    </row>
    <row r="262" spans="13:14" s="6" customFormat="1" ht="15.75">
      <c r="M262" s="45"/>
      <c r="N262" s="16"/>
    </row>
    <row r="263" spans="13:14" s="6" customFormat="1" ht="15.75">
      <c r="M263" s="45"/>
      <c r="N263" s="16"/>
    </row>
    <row r="264" spans="13:14" s="6" customFormat="1" ht="15.75">
      <c r="M264" s="45"/>
      <c r="N264" s="16"/>
    </row>
    <row r="265" spans="13:14" s="6" customFormat="1" ht="15.75">
      <c r="M265" s="45"/>
      <c r="N265" s="16"/>
    </row>
    <row r="266" spans="13:14" s="6" customFormat="1" ht="15.75">
      <c r="M266" s="45"/>
      <c r="N266" s="16"/>
    </row>
    <row r="267" spans="13:14" s="6" customFormat="1" ht="15.75">
      <c r="M267" s="45"/>
      <c r="N267" s="16"/>
    </row>
    <row r="268" spans="13:14" s="6" customFormat="1" ht="15.75">
      <c r="M268" s="45"/>
      <c r="N268" s="16"/>
    </row>
    <row r="269" spans="13:14" s="6" customFormat="1" ht="15.75">
      <c r="M269" s="45"/>
      <c r="N269" s="16"/>
    </row>
    <row r="270" spans="13:14" s="6" customFormat="1" ht="15.75">
      <c r="M270" s="45"/>
      <c r="N270" s="16"/>
    </row>
    <row r="271" spans="13:14" s="6" customFormat="1" ht="15.75">
      <c r="M271" s="45"/>
      <c r="N271" s="16"/>
    </row>
    <row r="272" spans="13:14" s="6" customFormat="1" ht="15.75">
      <c r="M272" s="45"/>
      <c r="N272" s="16"/>
    </row>
    <row r="273" spans="13:14" s="6" customFormat="1" ht="15.75">
      <c r="M273" s="45"/>
      <c r="N273" s="16"/>
    </row>
    <row r="274" spans="13:14" s="6" customFormat="1" ht="15.75">
      <c r="M274" s="45"/>
      <c r="N274" s="16"/>
    </row>
    <row r="275" spans="13:14" s="6" customFormat="1" ht="15.75">
      <c r="M275" s="45"/>
      <c r="N275" s="16"/>
    </row>
    <row r="276" spans="13:14" s="6" customFormat="1" ht="15.75">
      <c r="M276" s="45"/>
      <c r="N276" s="16"/>
    </row>
    <row r="277" spans="13:14" s="6" customFormat="1" ht="15.75">
      <c r="M277" s="45"/>
      <c r="N277" s="16"/>
    </row>
    <row r="278" spans="13:14" s="6" customFormat="1" ht="15.75">
      <c r="M278" s="45"/>
      <c r="N278" s="16"/>
    </row>
    <row r="279" spans="13:14" s="6" customFormat="1" ht="15.75">
      <c r="M279" s="45"/>
      <c r="N279" s="16"/>
    </row>
    <row r="280" spans="13:14" s="6" customFormat="1" ht="15.75">
      <c r="M280" s="45"/>
      <c r="N280" s="16"/>
    </row>
    <row r="281" spans="13:14" s="6" customFormat="1" ht="15.75">
      <c r="M281" s="45"/>
      <c r="N281" s="16"/>
    </row>
    <row r="282" spans="13:14" s="6" customFormat="1" ht="15.75">
      <c r="M282" s="45"/>
      <c r="N282" s="16"/>
    </row>
    <row r="283" spans="13:14" s="6" customFormat="1" ht="15.75">
      <c r="M283" s="45"/>
      <c r="N283" s="16"/>
    </row>
    <row r="284" spans="13:14" s="6" customFormat="1" ht="15.75">
      <c r="M284" s="45"/>
      <c r="N284" s="16"/>
    </row>
    <row r="285" spans="13:14" s="6" customFormat="1" ht="15.75">
      <c r="M285" s="45"/>
      <c r="N285" s="16"/>
    </row>
    <row r="286" spans="13:14" s="6" customFormat="1" ht="15.75">
      <c r="M286" s="45"/>
      <c r="N286" s="16"/>
    </row>
    <row r="287" spans="13:14" s="6" customFormat="1" ht="15.75">
      <c r="M287" s="45"/>
      <c r="N287" s="16"/>
    </row>
    <row r="288" spans="13:14" s="6" customFormat="1" ht="15.75">
      <c r="M288" s="45"/>
      <c r="N288" s="16"/>
    </row>
    <row r="289" spans="13:14" s="6" customFormat="1" ht="15.75">
      <c r="M289" s="45"/>
      <c r="N289" s="16"/>
    </row>
    <row r="290" spans="13:14" s="6" customFormat="1" ht="15.75">
      <c r="M290" s="45"/>
      <c r="N290" s="16"/>
    </row>
    <row r="291" spans="13:14" s="6" customFormat="1" ht="15.75">
      <c r="M291" s="45"/>
      <c r="N291" s="16"/>
    </row>
    <row r="292" spans="13:14" s="6" customFormat="1" ht="15.75">
      <c r="M292" s="45"/>
      <c r="N292" s="16"/>
    </row>
    <row r="293" spans="13:14" s="6" customFormat="1" ht="15.75">
      <c r="M293" s="45"/>
      <c r="N293" s="16"/>
    </row>
    <row r="294" spans="13:14" s="6" customFormat="1" ht="15.75">
      <c r="M294" s="45"/>
      <c r="N294" s="16"/>
    </row>
    <row r="295" spans="13:14" s="6" customFormat="1" ht="15.75">
      <c r="M295" s="45"/>
      <c r="N295" s="16"/>
    </row>
    <row r="296" spans="13:14" s="6" customFormat="1" ht="15.75">
      <c r="M296" s="45"/>
      <c r="N296" s="16"/>
    </row>
    <row r="297" spans="13:14" s="6" customFormat="1" ht="15.75">
      <c r="M297" s="45"/>
      <c r="N297" s="16"/>
    </row>
    <row r="298" spans="13:14" s="6" customFormat="1" ht="15.75">
      <c r="M298" s="45"/>
      <c r="N298" s="16"/>
    </row>
    <row r="299" spans="13:14" s="6" customFormat="1" ht="15.75">
      <c r="M299" s="45"/>
      <c r="N299" s="16"/>
    </row>
    <row r="300" spans="13:14" s="6" customFormat="1" ht="15.75">
      <c r="M300" s="45"/>
      <c r="N300" s="16"/>
    </row>
    <row r="301" spans="13:14" s="6" customFormat="1" ht="15.75">
      <c r="M301" s="45"/>
      <c r="N301" s="16"/>
    </row>
    <row r="302" spans="13:14" s="6" customFormat="1" ht="15.75">
      <c r="M302" s="45"/>
      <c r="N302" s="16"/>
    </row>
    <row r="303" spans="13:14" s="6" customFormat="1" ht="15.75">
      <c r="M303" s="45"/>
      <c r="N303" s="16"/>
    </row>
    <row r="304" spans="13:14" s="6" customFormat="1" ht="15.75">
      <c r="M304" s="45"/>
      <c r="N304" s="16"/>
    </row>
    <row r="305" spans="13:14" s="6" customFormat="1" ht="15.75">
      <c r="M305" s="45"/>
      <c r="N305" s="16"/>
    </row>
    <row r="306" spans="13:14" s="6" customFormat="1" ht="15.75">
      <c r="M306" s="45"/>
      <c r="N306" s="16"/>
    </row>
    <row r="307" spans="13:14" s="6" customFormat="1" ht="15.75">
      <c r="M307" s="45"/>
      <c r="N307" s="16"/>
    </row>
    <row r="308" spans="13:14" s="6" customFormat="1" ht="15.75">
      <c r="M308" s="45"/>
      <c r="N308" s="16"/>
    </row>
    <row r="309" spans="13:14" s="6" customFormat="1" ht="15.75">
      <c r="M309" s="45"/>
      <c r="N309" s="16"/>
    </row>
    <row r="310" spans="13:14" s="6" customFormat="1" ht="15.75">
      <c r="M310" s="45"/>
      <c r="N310" s="16"/>
    </row>
    <row r="311" spans="13:14" s="6" customFormat="1" ht="15.75">
      <c r="M311" s="45"/>
      <c r="N311" s="16"/>
    </row>
    <row r="312" spans="13:14" s="6" customFormat="1" ht="15.75">
      <c r="M312" s="45"/>
      <c r="N312" s="16"/>
    </row>
    <row r="313" spans="13:14" s="6" customFormat="1" ht="15.75">
      <c r="M313" s="45"/>
      <c r="N313" s="16"/>
    </row>
    <row r="314" spans="13:14" s="6" customFormat="1" ht="15.75">
      <c r="M314" s="45"/>
      <c r="N314" s="16"/>
    </row>
    <row r="315" spans="13:14" s="6" customFormat="1" ht="15.75">
      <c r="M315" s="45"/>
      <c r="N315" s="16"/>
    </row>
    <row r="316" spans="13:14" s="6" customFormat="1" ht="15.75">
      <c r="M316" s="45"/>
      <c r="N316" s="16"/>
    </row>
    <row r="317" spans="13:14" s="6" customFormat="1" ht="15.75">
      <c r="M317" s="45"/>
      <c r="N317" s="16"/>
    </row>
    <row r="318" spans="13:14" s="6" customFormat="1" ht="15.75">
      <c r="M318" s="45"/>
      <c r="N318" s="16"/>
    </row>
    <row r="319" spans="13:14" s="6" customFormat="1" ht="15.75">
      <c r="M319" s="45"/>
      <c r="N319" s="16"/>
    </row>
    <row r="320" spans="13:14" s="6" customFormat="1" ht="15.75">
      <c r="M320" s="45"/>
      <c r="N320" s="16"/>
    </row>
    <row r="321" spans="13:14" s="6" customFormat="1" ht="15.75">
      <c r="M321" s="45"/>
      <c r="N321" s="16"/>
    </row>
    <row r="322" spans="13:14" s="6" customFormat="1" ht="15.75">
      <c r="M322" s="45"/>
      <c r="N322" s="16"/>
    </row>
    <row r="323" spans="13:14" s="6" customFormat="1" ht="15.75">
      <c r="M323" s="45"/>
      <c r="N323" s="16"/>
    </row>
    <row r="324" spans="13:14" s="6" customFormat="1" ht="15.75">
      <c r="M324" s="45"/>
      <c r="N324" s="16"/>
    </row>
    <row r="325" spans="13:14" s="6" customFormat="1" ht="15.75">
      <c r="M325" s="45"/>
      <c r="N325" s="16"/>
    </row>
    <row r="326" spans="13:14" s="6" customFormat="1" ht="15.75">
      <c r="M326" s="45"/>
      <c r="N326" s="16"/>
    </row>
    <row r="327" spans="13:14" s="6" customFormat="1" ht="15.75">
      <c r="M327" s="45"/>
      <c r="N327" s="16"/>
    </row>
    <row r="328" spans="13:14" s="6" customFormat="1" ht="15.75">
      <c r="M328" s="45"/>
      <c r="N328" s="16"/>
    </row>
    <row r="329" spans="13:14" s="6" customFormat="1" ht="15.75">
      <c r="M329" s="45"/>
      <c r="N329" s="16"/>
    </row>
    <row r="330" spans="13:14" s="6" customFormat="1" ht="15.75">
      <c r="M330" s="45"/>
      <c r="N330" s="16"/>
    </row>
    <row r="331" spans="13:14" s="6" customFormat="1" ht="15.75">
      <c r="M331" s="45"/>
      <c r="N331" s="16"/>
    </row>
    <row r="332" spans="13:14" s="6" customFormat="1" ht="15.75">
      <c r="M332" s="45"/>
      <c r="N332" s="16"/>
    </row>
    <row r="333" spans="13:14" s="6" customFormat="1" ht="15.75">
      <c r="M333" s="45"/>
      <c r="N333" s="16"/>
    </row>
    <row r="334" spans="13:14" s="6" customFormat="1" ht="15.75">
      <c r="M334" s="45"/>
      <c r="N334" s="16"/>
    </row>
    <row r="335" spans="13:14" s="6" customFormat="1" ht="15.75">
      <c r="M335" s="45"/>
      <c r="N335" s="16"/>
    </row>
    <row r="336" spans="13:14" s="6" customFormat="1" ht="15.75">
      <c r="M336" s="45"/>
      <c r="N336" s="16"/>
    </row>
    <row r="337" spans="13:14" s="6" customFormat="1" ht="15.75">
      <c r="M337" s="45"/>
      <c r="N337" s="16"/>
    </row>
    <row r="338" spans="13:14" s="6" customFormat="1" ht="15.75">
      <c r="M338" s="45"/>
      <c r="N338" s="16"/>
    </row>
    <row r="339" spans="13:14" s="6" customFormat="1" ht="15.75">
      <c r="M339" s="45"/>
      <c r="N339" s="16"/>
    </row>
    <row r="340" spans="13:14" s="6" customFormat="1" ht="15.75">
      <c r="M340" s="45"/>
      <c r="N340" s="16"/>
    </row>
    <row r="341" spans="13:14" s="6" customFormat="1" ht="15.75">
      <c r="M341" s="45"/>
      <c r="N341" s="16"/>
    </row>
    <row r="342" spans="13:14" s="6" customFormat="1" ht="15.75">
      <c r="M342" s="45"/>
      <c r="N342" s="16"/>
    </row>
    <row r="343" spans="13:14" s="6" customFormat="1" ht="15.75">
      <c r="M343" s="45"/>
      <c r="N343" s="16"/>
    </row>
    <row r="344" spans="13:14" s="6" customFormat="1" ht="15.75">
      <c r="M344" s="45"/>
      <c r="N344" s="16"/>
    </row>
    <row r="345" spans="13:14" s="6" customFormat="1" ht="15.75">
      <c r="M345" s="45"/>
      <c r="N345" s="16"/>
    </row>
    <row r="346" spans="13:14" s="6" customFormat="1" ht="15.75">
      <c r="M346" s="45"/>
      <c r="N346" s="16"/>
    </row>
    <row r="347" spans="13:14" s="6" customFormat="1" ht="15.75">
      <c r="M347" s="45"/>
      <c r="N347" s="16"/>
    </row>
    <row r="348" spans="13:14" s="6" customFormat="1" ht="15.75">
      <c r="M348" s="45"/>
      <c r="N348" s="16"/>
    </row>
    <row r="349" spans="13:14" s="6" customFormat="1" ht="15.75">
      <c r="M349" s="45"/>
      <c r="N349" s="16"/>
    </row>
    <row r="350" spans="13:14" s="6" customFormat="1" ht="15.75">
      <c r="M350" s="45"/>
      <c r="N350" s="16"/>
    </row>
    <row r="351" spans="13:14" s="6" customFormat="1" ht="15.75">
      <c r="M351" s="45"/>
      <c r="N351" s="16"/>
    </row>
    <row r="352" spans="13:14" s="6" customFormat="1" ht="15.75">
      <c r="M352" s="45"/>
      <c r="N352" s="16"/>
    </row>
    <row r="353" spans="13:14" s="6" customFormat="1" ht="15.75">
      <c r="M353" s="45"/>
      <c r="N353" s="16"/>
    </row>
    <row r="354" spans="13:14" s="6" customFormat="1" ht="15.75">
      <c r="M354" s="45"/>
      <c r="N354" s="16"/>
    </row>
    <row r="355" spans="13:14" s="6" customFormat="1" ht="15.75">
      <c r="M355" s="45"/>
      <c r="N355" s="16"/>
    </row>
    <row r="356" spans="13:14" s="6" customFormat="1" ht="15.75">
      <c r="M356" s="45"/>
      <c r="N356" s="16"/>
    </row>
    <row r="357" spans="13:14" s="6" customFormat="1" ht="15.75">
      <c r="M357" s="45"/>
      <c r="N357" s="16"/>
    </row>
    <row r="358" spans="13:14" s="6" customFormat="1" ht="15.75">
      <c r="M358" s="45"/>
      <c r="N358" s="16"/>
    </row>
    <row r="359" spans="13:14" s="6" customFormat="1" ht="15.75">
      <c r="M359" s="45"/>
      <c r="N359" s="16"/>
    </row>
    <row r="360" spans="13:14" s="6" customFormat="1" ht="15.75">
      <c r="M360" s="45"/>
      <c r="N360" s="16"/>
    </row>
    <row r="361" spans="13:14" s="6" customFormat="1" ht="15.75">
      <c r="M361" s="45"/>
      <c r="N361" s="16"/>
    </row>
    <row r="362" spans="13:14" s="6" customFormat="1" ht="15.75">
      <c r="M362" s="45"/>
      <c r="N362" s="16"/>
    </row>
    <row r="363" spans="13:14" s="6" customFormat="1" ht="15.75">
      <c r="M363" s="45"/>
      <c r="N363" s="16"/>
    </row>
    <row r="364" spans="13:14" s="6" customFormat="1" ht="15.75">
      <c r="M364" s="45"/>
      <c r="N364" s="16"/>
    </row>
    <row r="365" spans="13:14" s="6" customFormat="1" ht="15.75">
      <c r="M365" s="45"/>
      <c r="N365" s="16"/>
    </row>
    <row r="366" spans="13:14" s="6" customFormat="1" ht="15.75">
      <c r="M366" s="45"/>
      <c r="N366" s="16"/>
    </row>
    <row r="367" spans="13:14" s="6" customFormat="1" ht="15.75">
      <c r="M367" s="45"/>
      <c r="N367" s="16"/>
    </row>
    <row r="368" spans="13:14" s="6" customFormat="1" ht="15.75">
      <c r="M368" s="45"/>
      <c r="N368" s="16"/>
    </row>
    <row r="369" spans="13:14" s="6" customFormat="1" ht="15.75">
      <c r="M369" s="45"/>
      <c r="N369" s="16"/>
    </row>
    <row r="370" spans="13:14" s="6" customFormat="1" ht="15.75">
      <c r="M370" s="45"/>
      <c r="N370" s="16"/>
    </row>
    <row r="371" spans="13:14" s="6" customFormat="1" ht="15.75">
      <c r="M371" s="45"/>
      <c r="N371" s="16"/>
    </row>
    <row r="372" spans="13:14" s="6" customFormat="1" ht="15.75">
      <c r="M372" s="45"/>
      <c r="N372" s="16"/>
    </row>
    <row r="373" spans="13:14" s="6" customFormat="1" ht="15.75">
      <c r="M373" s="45"/>
      <c r="N373" s="16"/>
    </row>
    <row r="374" spans="13:14" s="6" customFormat="1" ht="15.75">
      <c r="M374" s="45"/>
      <c r="N374" s="16"/>
    </row>
    <row r="375" spans="13:14" s="6" customFormat="1" ht="15.75">
      <c r="M375" s="45"/>
      <c r="N375" s="16"/>
    </row>
    <row r="376" spans="13:14" s="6" customFormat="1" ht="15.75">
      <c r="M376" s="45"/>
      <c r="N376" s="16"/>
    </row>
    <row r="377" spans="13:14" s="6" customFormat="1" ht="15.75">
      <c r="M377" s="45"/>
      <c r="N377" s="16"/>
    </row>
    <row r="378" spans="13:14" s="6" customFormat="1" ht="15.75">
      <c r="M378" s="45"/>
      <c r="N378" s="16"/>
    </row>
    <row r="379" spans="13:14" s="6" customFormat="1" ht="15.75">
      <c r="M379" s="45"/>
      <c r="N379" s="16"/>
    </row>
    <row r="380" spans="13:14" s="6" customFormat="1" ht="15.75">
      <c r="M380" s="45"/>
      <c r="N380" s="16"/>
    </row>
    <row r="381" spans="13:14" s="6" customFormat="1" ht="15.75">
      <c r="M381" s="45"/>
      <c r="N381" s="16"/>
    </row>
    <row r="382" spans="13:14" s="6" customFormat="1" ht="15.75">
      <c r="M382" s="45"/>
      <c r="N382" s="16"/>
    </row>
    <row r="383" spans="13:14" s="6" customFormat="1" ht="15.75">
      <c r="M383" s="45"/>
      <c r="N383" s="16"/>
    </row>
    <row r="384" spans="13:14" s="6" customFormat="1" ht="15.75">
      <c r="M384" s="45"/>
      <c r="N384" s="16"/>
    </row>
    <row r="385" spans="13:14" s="6" customFormat="1" ht="15.75">
      <c r="M385" s="45"/>
      <c r="N385" s="16"/>
    </row>
    <row r="386" spans="13:14" s="6" customFormat="1" ht="15.75">
      <c r="M386" s="45"/>
      <c r="N386" s="16"/>
    </row>
    <row r="387" spans="13:14" s="6" customFormat="1" ht="15.75">
      <c r="M387" s="45"/>
      <c r="N387" s="16"/>
    </row>
    <row r="388" spans="13:14" s="6" customFormat="1" ht="15.75">
      <c r="M388" s="45"/>
      <c r="N388" s="16"/>
    </row>
    <row r="389" spans="13:14" s="6" customFormat="1" ht="15.75">
      <c r="M389" s="45"/>
      <c r="N389" s="16"/>
    </row>
    <row r="390" spans="13:14" s="6" customFormat="1" ht="15.75">
      <c r="M390" s="45"/>
      <c r="N390" s="16"/>
    </row>
    <row r="391" spans="13:14" s="6" customFormat="1" ht="15.75">
      <c r="M391" s="45"/>
      <c r="N391" s="16"/>
    </row>
    <row r="392" ht="15.75">
      <c r="M392" s="48"/>
    </row>
    <row r="393" ht="15.75">
      <c r="M393" s="48"/>
    </row>
    <row r="394" ht="15.75">
      <c r="M394" s="48"/>
    </row>
    <row r="395" ht="15.75">
      <c r="M395" s="48"/>
    </row>
    <row r="396" ht="15.75">
      <c r="M396" s="48"/>
    </row>
    <row r="397" ht="15.75">
      <c r="M397" s="48"/>
    </row>
    <row r="398" ht="15.75">
      <c r="M398" s="48"/>
    </row>
    <row r="399" ht="15.75">
      <c r="M399" s="48"/>
    </row>
    <row r="400" ht="15.75">
      <c r="M400" s="48"/>
    </row>
    <row r="401" ht="15.75">
      <c r="M401" s="48"/>
    </row>
    <row r="402" ht="15.75">
      <c r="M402" s="48"/>
    </row>
    <row r="403" ht="15.75">
      <c r="M403" s="48"/>
    </row>
    <row r="404" ht="15.75">
      <c r="M404" s="48"/>
    </row>
    <row r="405" ht="15.75">
      <c r="M405" s="48"/>
    </row>
    <row r="406" ht="15.75">
      <c r="M406" s="48"/>
    </row>
    <row r="407" ht="15.75">
      <c r="M407" s="48"/>
    </row>
    <row r="408" ht="15.75">
      <c r="M408" s="48"/>
    </row>
    <row r="409" ht="15.75">
      <c r="M409" s="48"/>
    </row>
    <row r="410" ht="15.75">
      <c r="M410" s="48"/>
    </row>
    <row r="411" ht="15.75">
      <c r="M411" s="48"/>
    </row>
    <row r="412" ht="15.75">
      <c r="M412" s="48"/>
    </row>
    <row r="413" ht="15.75">
      <c r="M413" s="48"/>
    </row>
    <row r="414" ht="15.75">
      <c r="M414" s="48"/>
    </row>
    <row r="415" ht="15.75">
      <c r="M415" s="48"/>
    </row>
    <row r="416" ht="15.75">
      <c r="M416" s="48"/>
    </row>
    <row r="417" ht="15.75">
      <c r="M417" s="48"/>
    </row>
    <row r="418" ht="15.75">
      <c r="M418" s="48"/>
    </row>
    <row r="419" ht="15.75">
      <c r="M419" s="48"/>
    </row>
    <row r="420" ht="15.75">
      <c r="M420" s="48"/>
    </row>
    <row r="421" ht="15.75">
      <c r="M421" s="48"/>
    </row>
    <row r="422" ht="15.75">
      <c r="M422" s="48"/>
    </row>
    <row r="423" ht="15.75">
      <c r="M423" s="48"/>
    </row>
    <row r="424" ht="15.75">
      <c r="M424" s="48"/>
    </row>
    <row r="425" ht="15.75">
      <c r="M425" s="48"/>
    </row>
    <row r="426" ht="15.75">
      <c r="M426" s="48"/>
    </row>
    <row r="427" ht="15.75">
      <c r="M427" s="48"/>
    </row>
    <row r="428" ht="15.75">
      <c r="M428" s="48"/>
    </row>
    <row r="429" ht="15.75">
      <c r="M429" s="48"/>
    </row>
    <row r="430" ht="15.75">
      <c r="M430" s="48"/>
    </row>
    <row r="431" ht="15.75">
      <c r="M431" s="48"/>
    </row>
    <row r="432" ht="15.75">
      <c r="M432" s="48"/>
    </row>
    <row r="433" ht="15.75">
      <c r="M433" s="48"/>
    </row>
    <row r="434" ht="15.75">
      <c r="M434" s="48"/>
    </row>
    <row r="435" ht="15.75">
      <c r="M435" s="48"/>
    </row>
    <row r="436" ht="15.75">
      <c r="M436" s="48"/>
    </row>
    <row r="437" ht="15.75">
      <c r="M437" s="48"/>
    </row>
    <row r="438" ht="15.75">
      <c r="M438" s="48"/>
    </row>
    <row r="439" ht="15.75">
      <c r="M439" s="48"/>
    </row>
    <row r="440" ht="15.75">
      <c r="M440" s="48"/>
    </row>
    <row r="441" ht="15.75">
      <c r="M441" s="48"/>
    </row>
    <row r="442" ht="15.75">
      <c r="M442" s="48"/>
    </row>
    <row r="443" ht="15.75">
      <c r="M443" s="48"/>
    </row>
    <row r="444" ht="15.75">
      <c r="M444" s="48"/>
    </row>
    <row r="445" ht="15.75">
      <c r="M445" s="48"/>
    </row>
    <row r="446" ht="15.75">
      <c r="M446" s="48"/>
    </row>
    <row r="447" ht="15.75">
      <c r="M447" s="48"/>
    </row>
    <row r="448" ht="15.75">
      <c r="M448" s="48"/>
    </row>
    <row r="449" ht="15.75">
      <c r="M449" s="48"/>
    </row>
    <row r="450" ht="15.75">
      <c r="M450" s="48"/>
    </row>
    <row r="451" ht="15.75">
      <c r="M451" s="48"/>
    </row>
    <row r="452" ht="15.75">
      <c r="M452" s="48"/>
    </row>
    <row r="453" ht="15.75">
      <c r="M453" s="48"/>
    </row>
    <row r="454" ht="15.75">
      <c r="M454" s="48"/>
    </row>
    <row r="455" ht="15.75">
      <c r="M455" s="48"/>
    </row>
    <row r="456" ht="15.75">
      <c r="M456" s="48"/>
    </row>
    <row r="457" ht="15.75">
      <c r="M457" s="48"/>
    </row>
    <row r="458" ht="15.75">
      <c r="M458" s="48"/>
    </row>
    <row r="459" ht="15.75">
      <c r="M459" s="48"/>
    </row>
    <row r="460" ht="15.75">
      <c r="M460" s="48"/>
    </row>
    <row r="461" ht="15.75">
      <c r="M461" s="48"/>
    </row>
    <row r="462" ht="15.75">
      <c r="M462" s="48"/>
    </row>
    <row r="463" ht="15.75">
      <c r="M463" s="48"/>
    </row>
    <row r="464" ht="15.75">
      <c r="M464" s="48"/>
    </row>
    <row r="465" ht="15.75">
      <c r="M465" s="48"/>
    </row>
    <row r="466" ht="15.75">
      <c r="M466" s="48"/>
    </row>
    <row r="467" ht="15.75">
      <c r="M467" s="48"/>
    </row>
    <row r="468" ht="15.75">
      <c r="M468" s="48"/>
    </row>
    <row r="469" ht="15.75">
      <c r="M469" s="48"/>
    </row>
    <row r="470" ht="15.75">
      <c r="M470" s="48"/>
    </row>
    <row r="471" ht="15.75">
      <c r="M471" s="48"/>
    </row>
    <row r="472" ht="15.75">
      <c r="M472" s="48"/>
    </row>
    <row r="473" ht="15.75">
      <c r="M473" s="48"/>
    </row>
    <row r="474" ht="15.75">
      <c r="M474" s="48"/>
    </row>
    <row r="475" ht="15.75">
      <c r="M475" s="48"/>
    </row>
    <row r="476" ht="15.75">
      <c r="M476" s="48"/>
    </row>
    <row r="477" ht="15.75">
      <c r="M477" s="48"/>
    </row>
    <row r="478" ht="15.75">
      <c r="M478" s="48"/>
    </row>
    <row r="479" ht="15.75">
      <c r="M479" s="48"/>
    </row>
    <row r="480" ht="15.75">
      <c r="M480" s="48"/>
    </row>
    <row r="481" ht="15.75">
      <c r="M481" s="48"/>
    </row>
    <row r="482" ht="15.75">
      <c r="M482" s="48"/>
    </row>
    <row r="483" ht="15.75">
      <c r="M483" s="48"/>
    </row>
    <row r="484" ht="15.75">
      <c r="M484" s="48"/>
    </row>
    <row r="485" ht="15.75">
      <c r="M485" s="48"/>
    </row>
    <row r="486" ht="15.75">
      <c r="M486" s="48"/>
    </row>
    <row r="487" ht="15.75">
      <c r="M487" s="48"/>
    </row>
    <row r="488" ht="15.75">
      <c r="M488" s="48"/>
    </row>
    <row r="489" ht="15.75">
      <c r="M489" s="48"/>
    </row>
    <row r="490" ht="15.75">
      <c r="M490" s="48"/>
    </row>
    <row r="491" ht="15.75">
      <c r="M491" s="48"/>
    </row>
    <row r="492" ht="15.75">
      <c r="M492" s="48"/>
    </row>
    <row r="493" ht="15.75">
      <c r="M493" s="48"/>
    </row>
    <row r="494" ht="15.75">
      <c r="M494" s="48"/>
    </row>
    <row r="495" ht="15.75">
      <c r="M495" s="48"/>
    </row>
    <row r="496" ht="15.75">
      <c r="M496" s="48"/>
    </row>
    <row r="497" ht="15.75">
      <c r="M497" s="48"/>
    </row>
    <row r="498" ht="15.75">
      <c r="M498" s="48"/>
    </row>
    <row r="499" ht="15.75">
      <c r="M499" s="48"/>
    </row>
    <row r="500" ht="15.75">
      <c r="M500" s="48"/>
    </row>
    <row r="501" ht="15.75">
      <c r="M501" s="48"/>
    </row>
    <row r="502" ht="15.75">
      <c r="M502" s="48"/>
    </row>
    <row r="503" ht="15.75">
      <c r="M503" s="48"/>
    </row>
    <row r="504" ht="15.75">
      <c r="M504" s="48"/>
    </row>
    <row r="505" ht="15.75">
      <c r="M505" s="48"/>
    </row>
    <row r="506" ht="15.75">
      <c r="M506" s="48"/>
    </row>
    <row r="507" ht="15.75">
      <c r="M507" s="48"/>
    </row>
    <row r="508" ht="15.75">
      <c r="M508" s="48"/>
    </row>
    <row r="509" ht="15.75">
      <c r="M509" s="48"/>
    </row>
    <row r="510" ht="15.75">
      <c r="M510" s="48"/>
    </row>
    <row r="511" ht="15.75">
      <c r="M511" s="48"/>
    </row>
    <row r="512" ht="15.75">
      <c r="M512" s="48"/>
    </row>
    <row r="513" ht="15.75">
      <c r="M513" s="48"/>
    </row>
    <row r="514" ht="15.75">
      <c r="M514" s="48"/>
    </row>
    <row r="515" ht="15.75">
      <c r="M515" s="48"/>
    </row>
    <row r="516" ht="15.75">
      <c r="M516" s="48"/>
    </row>
    <row r="517" ht="15.75">
      <c r="M517" s="48"/>
    </row>
    <row r="518" ht="15.75">
      <c r="M518" s="48"/>
    </row>
    <row r="519" ht="15.75">
      <c r="M519" s="48"/>
    </row>
    <row r="520" ht="15.75">
      <c r="M520" s="48"/>
    </row>
    <row r="521" ht="15.75">
      <c r="M521" s="48"/>
    </row>
    <row r="522" ht="15.75">
      <c r="M522" s="48"/>
    </row>
    <row r="523" ht="15.75">
      <c r="M523" s="48"/>
    </row>
    <row r="524" ht="15.75">
      <c r="M524" s="48"/>
    </row>
    <row r="525" ht="15.75">
      <c r="M525" s="48"/>
    </row>
    <row r="526" ht="15.75">
      <c r="M526" s="48"/>
    </row>
    <row r="527" ht="15.75">
      <c r="M527" s="48"/>
    </row>
    <row r="528" ht="15.75">
      <c r="M528" s="48"/>
    </row>
    <row r="529" ht="15.75">
      <c r="M529" s="48"/>
    </row>
    <row r="530" ht="15.75">
      <c r="M530" s="48"/>
    </row>
    <row r="531" ht="15.75">
      <c r="M531" s="48"/>
    </row>
    <row r="532" ht="15.75">
      <c r="M532" s="48"/>
    </row>
    <row r="533" ht="15.75">
      <c r="M533" s="48"/>
    </row>
    <row r="534" ht="15.75">
      <c r="M534" s="48"/>
    </row>
    <row r="535" ht="15.75">
      <c r="M535" s="48"/>
    </row>
    <row r="536" ht="15.75">
      <c r="M536" s="48"/>
    </row>
    <row r="537" ht="15.75">
      <c r="M537" s="48"/>
    </row>
    <row r="538" ht="15.75">
      <c r="M538" s="48"/>
    </row>
    <row r="539" ht="15.75">
      <c r="M539" s="48"/>
    </row>
    <row r="540" ht="15.75">
      <c r="M540" s="48"/>
    </row>
    <row r="541" ht="15.75">
      <c r="M541" s="48"/>
    </row>
    <row r="542" ht="15.75">
      <c r="M542" s="48"/>
    </row>
    <row r="543" ht="15.75">
      <c r="M543" s="48"/>
    </row>
    <row r="544" ht="15.75">
      <c r="M544" s="48"/>
    </row>
    <row r="545" ht="15.75">
      <c r="M545" s="48"/>
    </row>
    <row r="546" ht="15.75">
      <c r="M546" s="48"/>
    </row>
    <row r="547" ht="15.75">
      <c r="M547" s="48"/>
    </row>
    <row r="548" ht="15.75">
      <c r="M548" s="48"/>
    </row>
    <row r="549" ht="15.75">
      <c r="M549" s="48"/>
    </row>
    <row r="550" ht="15.75">
      <c r="M550" s="48"/>
    </row>
    <row r="551" ht="15.75">
      <c r="M551" s="48"/>
    </row>
    <row r="552" ht="15.75">
      <c r="M552" s="48"/>
    </row>
    <row r="553" ht="15.75">
      <c r="M553" s="48"/>
    </row>
    <row r="554" ht="15.75">
      <c r="M554" s="48"/>
    </row>
    <row r="555" ht="15.75">
      <c r="M555" s="48"/>
    </row>
    <row r="556" ht="15.75">
      <c r="M556" s="48"/>
    </row>
    <row r="557" ht="15.75">
      <c r="M557" s="48"/>
    </row>
    <row r="558" ht="15.75">
      <c r="M558" s="48"/>
    </row>
    <row r="559" ht="15.75">
      <c r="M559" s="48"/>
    </row>
    <row r="560" ht="15.75">
      <c r="M560" s="48"/>
    </row>
    <row r="561" ht="15.75">
      <c r="M561" s="48"/>
    </row>
    <row r="562" ht="15.75">
      <c r="M562" s="48"/>
    </row>
    <row r="563" ht="15.75">
      <c r="M563" s="48"/>
    </row>
    <row r="564" ht="15.75">
      <c r="M564" s="48"/>
    </row>
    <row r="565" ht="15.75">
      <c r="M565" s="48"/>
    </row>
    <row r="566" ht="15.75">
      <c r="M566" s="48"/>
    </row>
    <row r="567" ht="15.75">
      <c r="M567" s="48"/>
    </row>
    <row r="568" ht="15.75">
      <c r="M568" s="48"/>
    </row>
    <row r="569" ht="15.75">
      <c r="M569" s="48"/>
    </row>
    <row r="570" ht="15.75">
      <c r="M570" s="48"/>
    </row>
    <row r="571" ht="15.75">
      <c r="M571" s="48"/>
    </row>
    <row r="572" ht="15.75">
      <c r="M572" s="48"/>
    </row>
    <row r="573" ht="15.75">
      <c r="M573" s="48"/>
    </row>
    <row r="574" ht="15.75">
      <c r="M574" s="48"/>
    </row>
    <row r="575" ht="15.75">
      <c r="M575" s="48"/>
    </row>
    <row r="576" ht="15.75">
      <c r="M576" s="48"/>
    </row>
    <row r="577" ht="15.75">
      <c r="M577" s="48"/>
    </row>
    <row r="578" ht="15.75">
      <c r="M578" s="48"/>
    </row>
    <row r="579" ht="15.75">
      <c r="M579" s="48"/>
    </row>
    <row r="580" ht="15.75">
      <c r="M580" s="48"/>
    </row>
    <row r="581" ht="15.75">
      <c r="M581" s="48"/>
    </row>
    <row r="582" ht="15.75">
      <c r="M582" s="48"/>
    </row>
    <row r="583" ht="15.75">
      <c r="M583" s="48"/>
    </row>
    <row r="584" ht="15.75">
      <c r="M584" s="48"/>
    </row>
    <row r="585" ht="15.75">
      <c r="M585" s="48"/>
    </row>
    <row r="586" ht="15.75">
      <c r="M586" s="48"/>
    </row>
    <row r="587" ht="15.75">
      <c r="M587" s="48"/>
    </row>
    <row r="588" ht="15.75">
      <c r="M588" s="48"/>
    </row>
    <row r="589" ht="15.75">
      <c r="M589" s="48"/>
    </row>
    <row r="590" ht="15.75">
      <c r="M590" s="48"/>
    </row>
    <row r="591" ht="15.75">
      <c r="M591" s="48"/>
    </row>
    <row r="592" ht="15.75">
      <c r="M592" s="48"/>
    </row>
    <row r="593" ht="15.75">
      <c r="M593" s="48"/>
    </row>
    <row r="594" ht="15.75">
      <c r="M594" s="48"/>
    </row>
    <row r="595" ht="15.75">
      <c r="M595" s="48"/>
    </row>
    <row r="596" ht="15.75">
      <c r="M596" s="48"/>
    </row>
    <row r="597" ht="15.75">
      <c r="M597" s="48"/>
    </row>
    <row r="598" ht="15.75">
      <c r="M598" s="48"/>
    </row>
    <row r="599" ht="15.75">
      <c r="M599" s="48"/>
    </row>
    <row r="600" ht="15.75">
      <c r="M600" s="48"/>
    </row>
    <row r="601" ht="15.75">
      <c r="M601" s="48"/>
    </row>
    <row r="602" ht="15.75">
      <c r="M602" s="48"/>
    </row>
    <row r="603" ht="15.75">
      <c r="M603" s="48"/>
    </row>
    <row r="604" ht="15.75">
      <c r="M604" s="48"/>
    </row>
    <row r="605" ht="15.75">
      <c r="M605" s="48"/>
    </row>
    <row r="606" ht="15.75">
      <c r="M606" s="48"/>
    </row>
    <row r="607" ht="15.75">
      <c r="M607" s="48"/>
    </row>
    <row r="608" ht="15.75">
      <c r="M608" s="48"/>
    </row>
    <row r="609" ht="15.75">
      <c r="M609" s="48"/>
    </row>
    <row r="610" ht="15.75">
      <c r="M610" s="48"/>
    </row>
    <row r="611" ht="15.75">
      <c r="M611" s="48"/>
    </row>
    <row r="612" ht="15.75">
      <c r="M612" s="48"/>
    </row>
    <row r="613" ht="15.75">
      <c r="M613" s="48"/>
    </row>
    <row r="614" ht="15.75">
      <c r="M614" s="48"/>
    </row>
    <row r="615" ht="15.75">
      <c r="M615" s="48"/>
    </row>
    <row r="616" ht="15.75">
      <c r="M616" s="48"/>
    </row>
    <row r="617" ht="15.75">
      <c r="M617" s="48"/>
    </row>
    <row r="618" ht="15.75">
      <c r="M618" s="48"/>
    </row>
    <row r="619" ht="15.75">
      <c r="M619" s="48"/>
    </row>
    <row r="620" ht="15.75">
      <c r="M620" s="48"/>
    </row>
    <row r="621" ht="15.75">
      <c r="M621" s="48"/>
    </row>
    <row r="622" ht="15.75">
      <c r="M622" s="48"/>
    </row>
    <row r="623" ht="15.75">
      <c r="M623" s="48"/>
    </row>
    <row r="624" ht="15.75">
      <c r="M624" s="48"/>
    </row>
    <row r="625" ht="15.75">
      <c r="M625" s="48"/>
    </row>
    <row r="626" ht="15.75">
      <c r="M626" s="48"/>
    </row>
    <row r="627" ht="15.75">
      <c r="M627" s="48"/>
    </row>
    <row r="628" ht="15.75">
      <c r="M628" s="48"/>
    </row>
    <row r="629" ht="15.75">
      <c r="M629" s="48"/>
    </row>
    <row r="630" ht="15.75">
      <c r="M630" s="48"/>
    </row>
    <row r="631" ht="15.75">
      <c r="M631" s="48"/>
    </row>
    <row r="632" ht="15.75">
      <c r="M632" s="48"/>
    </row>
    <row r="633" ht="15.75">
      <c r="M633" s="48"/>
    </row>
    <row r="634" ht="15.75">
      <c r="M634" s="48"/>
    </row>
  </sheetData>
  <sheetProtection/>
  <mergeCells count="10">
    <mergeCell ref="A84:M84"/>
    <mergeCell ref="M4:M5"/>
    <mergeCell ref="A4:E5"/>
    <mergeCell ref="F4:F5"/>
    <mergeCell ref="G4:G5"/>
    <mergeCell ref="L4:L5"/>
    <mergeCell ref="K4:K5"/>
    <mergeCell ref="H4:H5"/>
    <mergeCell ref="I4:I5"/>
    <mergeCell ref="J4:J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 21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R367"/>
  <sheetViews>
    <sheetView showGridLines="0" view="pageBreakPreview" zoomScale="60" zoomScaleNormal="60" zoomScalePageLayoutView="0" workbookViewId="0" topLeftCell="A16">
      <selection activeCell="F50" sqref="F50"/>
    </sheetView>
  </sheetViews>
  <sheetFormatPr defaultColWidth="9.77734375" defaultRowHeight="15.75"/>
  <cols>
    <col min="1" max="1" width="2.88671875" style="1" customWidth="1"/>
    <col min="2" max="4" width="2.77734375" style="1" customWidth="1"/>
    <col min="5" max="5" width="48.99609375" style="1" customWidth="1"/>
    <col min="6" max="12" width="13.77734375" style="1" customWidth="1"/>
    <col min="13" max="13" width="10.88671875" style="48" customWidth="1"/>
    <col min="14" max="14" width="9.77734375" style="59" customWidth="1"/>
    <col min="15" max="15" width="12.6640625" style="1" bestFit="1" customWidth="1"/>
    <col min="16" max="16384" width="9.77734375" style="1" customWidth="1"/>
  </cols>
  <sheetData>
    <row r="1" spans="1:13" ht="26.25">
      <c r="A1" s="326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47" t="s">
        <v>214</v>
      </c>
    </row>
    <row r="2" spans="1:13" ht="26.25">
      <c r="A2" s="300" t="s">
        <v>17</v>
      </c>
      <c r="B2" s="118"/>
      <c r="C2" s="118"/>
      <c r="D2" s="118"/>
      <c r="E2" s="118"/>
      <c r="F2" s="125"/>
      <c r="G2" s="125"/>
      <c r="H2" s="118"/>
      <c r="I2" s="118"/>
      <c r="J2" s="118"/>
      <c r="K2" s="118"/>
      <c r="L2" s="118"/>
      <c r="M2" s="134"/>
    </row>
    <row r="3" spans="1:13" ht="14.2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35"/>
    </row>
    <row r="4" spans="1:13" ht="24.75" customHeight="1">
      <c r="A4" s="372" t="s">
        <v>231</v>
      </c>
      <c r="B4" s="379"/>
      <c r="C4" s="379"/>
      <c r="D4" s="379"/>
      <c r="E4" s="379"/>
      <c r="F4" s="383">
        <v>2000</v>
      </c>
      <c r="G4" s="383">
        <v>2001</v>
      </c>
      <c r="H4" s="383">
        <v>2002</v>
      </c>
      <c r="I4" s="383">
        <v>2003</v>
      </c>
      <c r="J4" s="383">
        <v>2004</v>
      </c>
      <c r="K4" s="383">
        <v>2005</v>
      </c>
      <c r="L4" s="383" t="s">
        <v>449</v>
      </c>
      <c r="M4" s="397" t="s">
        <v>268</v>
      </c>
    </row>
    <row r="5" spans="1:13" ht="24.75" customHeight="1">
      <c r="A5" s="380"/>
      <c r="B5" s="380"/>
      <c r="C5" s="380"/>
      <c r="D5" s="380"/>
      <c r="E5" s="380"/>
      <c r="F5" s="354"/>
      <c r="G5" s="354"/>
      <c r="H5" s="354"/>
      <c r="I5" s="354"/>
      <c r="J5" s="354"/>
      <c r="K5" s="354"/>
      <c r="L5" s="354"/>
      <c r="M5" s="398"/>
    </row>
    <row r="6" spans="1:13" ht="15.75">
      <c r="A6" s="126"/>
      <c r="B6" s="126"/>
      <c r="C6" s="126"/>
      <c r="D6" s="126"/>
      <c r="E6" s="126"/>
      <c r="F6" s="77"/>
      <c r="G6" s="81"/>
      <c r="H6" s="81"/>
      <c r="I6" s="81"/>
      <c r="J6" s="81"/>
      <c r="K6" s="81"/>
      <c r="L6" s="81"/>
      <c r="M6" s="136"/>
    </row>
    <row r="7" spans="1:14" s="6" customFormat="1" ht="48" customHeight="1">
      <c r="A7" s="302" t="s">
        <v>523</v>
      </c>
      <c r="B7" s="291"/>
      <c r="C7" s="291"/>
      <c r="D7" s="291"/>
      <c r="E7" s="291"/>
      <c r="F7" s="129"/>
      <c r="G7" s="129"/>
      <c r="H7" s="129"/>
      <c r="I7" s="129"/>
      <c r="J7" s="129"/>
      <c r="K7" s="129"/>
      <c r="L7" s="129"/>
      <c r="M7" s="24"/>
      <c r="N7" s="16"/>
    </row>
    <row r="8" spans="1:18" s="6" customFormat="1" ht="17.25" customHeight="1">
      <c r="A8" s="51"/>
      <c r="B8" s="392" t="s">
        <v>462</v>
      </c>
      <c r="C8" s="392"/>
      <c r="D8" s="392"/>
      <c r="E8" s="392"/>
      <c r="F8" s="53"/>
      <c r="G8" s="53"/>
      <c r="H8" s="30"/>
      <c r="I8" s="30"/>
      <c r="J8" s="30"/>
      <c r="K8" s="30"/>
      <c r="L8" s="30"/>
      <c r="M8" s="137"/>
      <c r="N8" s="16"/>
      <c r="O8" s="36"/>
      <c r="R8" s="40"/>
    </row>
    <row r="9" spans="1:18" s="6" customFormat="1" ht="15.75">
      <c r="A9" s="51"/>
      <c r="B9" s="29" t="s">
        <v>456</v>
      </c>
      <c r="C9" s="51"/>
      <c r="D9" s="51"/>
      <c r="E9" s="51"/>
      <c r="F9" s="53"/>
      <c r="G9" s="53"/>
      <c r="H9" s="30"/>
      <c r="I9" s="30"/>
      <c r="J9" s="30"/>
      <c r="K9" s="30"/>
      <c r="L9" s="30"/>
      <c r="M9" s="137"/>
      <c r="N9" s="16"/>
      <c r="O9" s="36"/>
      <c r="R9" s="40"/>
    </row>
    <row r="10" spans="1:18" s="6" customFormat="1" ht="9" customHeight="1">
      <c r="A10" s="51"/>
      <c r="B10" s="51"/>
      <c r="C10" s="51"/>
      <c r="D10" s="51"/>
      <c r="E10" s="51"/>
      <c r="F10" s="53"/>
      <c r="G10" s="53"/>
      <c r="H10" s="30"/>
      <c r="I10" s="30"/>
      <c r="J10" s="30"/>
      <c r="K10" s="30"/>
      <c r="L10" s="30"/>
      <c r="M10" s="137"/>
      <c r="N10" s="16"/>
      <c r="O10" s="36"/>
      <c r="R10" s="40"/>
    </row>
    <row r="11" spans="1:18" s="189" customFormat="1" ht="16.5" customHeight="1">
      <c r="A11" s="277"/>
      <c r="B11" s="278"/>
      <c r="C11" s="278" t="s">
        <v>172</v>
      </c>
      <c r="D11" s="278"/>
      <c r="E11" s="278"/>
      <c r="F11" s="245">
        <v>1710.5628436925952</v>
      </c>
      <c r="G11" s="245">
        <v>1661.7630081059046</v>
      </c>
      <c r="H11" s="245">
        <v>1539.844048587491</v>
      </c>
      <c r="I11" s="245">
        <v>1489</v>
      </c>
      <c r="J11" s="245">
        <v>1542.9951971902503</v>
      </c>
      <c r="K11" s="245">
        <v>1544.7576745352294</v>
      </c>
      <c r="L11" s="245">
        <v>1919.4498689766829</v>
      </c>
      <c r="M11" s="259">
        <f aca="true" t="shared" si="0" ref="M11:M16">(((L11/F11)^(1/6))-1)*100</f>
        <v>1.9388249809250135</v>
      </c>
      <c r="N11" s="188"/>
      <c r="O11" s="36"/>
      <c r="R11" s="190"/>
    </row>
    <row r="12" spans="1:18" s="189" customFormat="1" ht="20.25" customHeight="1">
      <c r="A12" s="98"/>
      <c r="B12" s="148"/>
      <c r="C12" s="148" t="s">
        <v>173</v>
      </c>
      <c r="D12" s="148"/>
      <c r="E12" s="148"/>
      <c r="F12" s="197">
        <v>1785.2818353110733</v>
      </c>
      <c r="G12" s="197">
        <v>1399.3793752470779</v>
      </c>
      <c r="H12" s="197">
        <v>1227.7116948613327</v>
      </c>
      <c r="I12" s="197">
        <v>1400</v>
      </c>
      <c r="J12" s="197">
        <v>1681.6005134281202</v>
      </c>
      <c r="K12" s="197">
        <v>1474.5495576172223</v>
      </c>
      <c r="L12" s="197">
        <v>1335.269474070736</v>
      </c>
      <c r="M12" s="198">
        <f t="shared" si="0"/>
        <v>-4.725424506512832</v>
      </c>
      <c r="N12" s="188"/>
      <c r="O12" s="36"/>
      <c r="R12" s="190"/>
    </row>
    <row r="13" spans="1:18" s="189" customFormat="1" ht="19.5" customHeight="1">
      <c r="A13" s="277"/>
      <c r="B13" s="278"/>
      <c r="C13" s="278" t="s">
        <v>174</v>
      </c>
      <c r="D13" s="278"/>
      <c r="E13" s="278"/>
      <c r="F13" s="245">
        <v>4706.853473990112</v>
      </c>
      <c r="G13" s="245">
        <v>6786.989969948327</v>
      </c>
      <c r="H13" s="245">
        <v>4127.96172101693</v>
      </c>
      <c r="I13" s="245">
        <v>3012.5</v>
      </c>
      <c r="J13" s="245">
        <v>3525.1900671406006</v>
      </c>
      <c r="K13" s="245">
        <v>5322.5991331446785</v>
      </c>
      <c r="L13" s="245">
        <v>6106.070468846495</v>
      </c>
      <c r="M13" s="259">
        <f t="shared" si="0"/>
        <v>4.433184738765172</v>
      </c>
      <c r="N13" s="188"/>
      <c r="O13" s="36"/>
      <c r="R13" s="190"/>
    </row>
    <row r="14" spans="1:18" s="189" customFormat="1" ht="19.5" customHeight="1">
      <c r="A14" s="98"/>
      <c r="B14" s="148"/>
      <c r="C14" s="148" t="s">
        <v>175</v>
      </c>
      <c r="D14" s="148"/>
      <c r="E14" s="148"/>
      <c r="F14" s="197">
        <v>1250.8293906513645</v>
      </c>
      <c r="G14" s="197">
        <v>1213.5301327194722</v>
      </c>
      <c r="H14" s="197">
        <v>1395.9936030882823</v>
      </c>
      <c r="I14" s="197">
        <v>1301.25</v>
      </c>
      <c r="J14" s="197">
        <v>1131.840565758294</v>
      </c>
      <c r="K14" s="197">
        <v>1139.5386323745388</v>
      </c>
      <c r="L14" s="197">
        <v>1502.178158329578</v>
      </c>
      <c r="M14" s="198">
        <f t="shared" si="0"/>
        <v>3.0988673901455543</v>
      </c>
      <c r="N14" s="188"/>
      <c r="O14" s="36"/>
      <c r="R14" s="190"/>
    </row>
    <row r="15" spans="1:18" s="189" customFormat="1" ht="19.5" customHeight="1">
      <c r="A15" s="277"/>
      <c r="B15" s="278"/>
      <c r="C15" s="278" t="s">
        <v>176</v>
      </c>
      <c r="D15" s="278"/>
      <c r="E15" s="278"/>
      <c r="F15" s="245">
        <v>1476.6599134086628</v>
      </c>
      <c r="G15" s="245">
        <v>1399.3793752470779</v>
      </c>
      <c r="H15" s="245">
        <v>1921.6356963046949</v>
      </c>
      <c r="I15" s="245">
        <v>1710</v>
      </c>
      <c r="J15" s="245">
        <v>1684.6860189573458</v>
      </c>
      <c r="K15" s="245">
        <v>1611.921051688935</v>
      </c>
      <c r="L15" s="245">
        <v>1585.632500458999</v>
      </c>
      <c r="M15" s="259">
        <f t="shared" si="0"/>
        <v>1.1937466132255548</v>
      </c>
      <c r="N15" s="188"/>
      <c r="O15" s="36"/>
      <c r="R15" s="190"/>
    </row>
    <row r="16" spans="1:18" s="189" customFormat="1" ht="16.5" customHeight="1">
      <c r="A16" s="98"/>
      <c r="B16" s="148"/>
      <c r="C16" s="148" t="s">
        <v>177</v>
      </c>
      <c r="D16" s="148"/>
      <c r="E16" s="148"/>
      <c r="F16" s="197">
        <v>2067.323878772128</v>
      </c>
      <c r="G16" s="197">
        <v>1892.0775302819866</v>
      </c>
      <c r="H16" s="197">
        <v>2402.0446203808683</v>
      </c>
      <c r="I16" s="197">
        <v>2975</v>
      </c>
      <c r="J16" s="197">
        <v>2212.3074644549765</v>
      </c>
      <c r="K16" s="197">
        <v>2155.9444066339506</v>
      </c>
      <c r="L16" s="197">
        <v>2253.267237494367</v>
      </c>
      <c r="M16" s="198">
        <f t="shared" si="0"/>
        <v>1.4457903873625444</v>
      </c>
      <c r="N16" s="188"/>
      <c r="O16" s="36"/>
      <c r="R16" s="190"/>
    </row>
    <row r="17" spans="1:14" s="6" customFormat="1" ht="48" customHeight="1">
      <c r="A17" s="302" t="s">
        <v>57</v>
      </c>
      <c r="B17" s="291"/>
      <c r="C17" s="291"/>
      <c r="D17" s="291"/>
      <c r="E17" s="291"/>
      <c r="F17" s="207"/>
      <c r="G17" s="207"/>
      <c r="H17" s="207"/>
      <c r="I17" s="207"/>
      <c r="J17" s="207"/>
      <c r="K17" s="207"/>
      <c r="L17" s="207"/>
      <c r="M17" s="208"/>
      <c r="N17" s="16"/>
    </row>
    <row r="18" spans="1:18" s="6" customFormat="1" ht="15.75" customHeight="1">
      <c r="A18" s="29"/>
      <c r="B18" s="29" t="s">
        <v>178</v>
      </c>
      <c r="C18" s="29"/>
      <c r="D18" s="29"/>
      <c r="E18" s="3"/>
      <c r="F18" s="197"/>
      <c r="G18" s="197"/>
      <c r="H18" s="197"/>
      <c r="I18" s="197"/>
      <c r="J18" s="197"/>
      <c r="K18" s="197"/>
      <c r="L18" s="197"/>
      <c r="M18" s="198"/>
      <c r="N18" s="16"/>
      <c r="O18" s="36"/>
      <c r="R18" s="40"/>
    </row>
    <row r="19" spans="1:18" s="6" customFormat="1" ht="9" customHeight="1">
      <c r="A19" s="29"/>
      <c r="B19" s="29"/>
      <c r="C19" s="29"/>
      <c r="D19" s="29"/>
      <c r="E19" s="3"/>
      <c r="F19" s="197"/>
      <c r="G19" s="197"/>
      <c r="H19" s="197"/>
      <c r="I19" s="197"/>
      <c r="J19" s="197"/>
      <c r="K19" s="197"/>
      <c r="L19" s="197"/>
      <c r="M19" s="198"/>
      <c r="N19" s="16"/>
      <c r="O19" s="36"/>
      <c r="R19" s="40"/>
    </row>
    <row r="20" spans="1:18" s="6" customFormat="1" ht="16.5" customHeight="1">
      <c r="A20" s="29"/>
      <c r="B20" s="29"/>
      <c r="C20" s="29" t="s">
        <v>179</v>
      </c>
      <c r="D20" s="29"/>
      <c r="E20" s="3"/>
      <c r="F20" s="197"/>
      <c r="G20" s="197"/>
      <c r="H20" s="197"/>
      <c r="I20" s="197"/>
      <c r="J20" s="197"/>
      <c r="K20" s="197"/>
      <c r="L20" s="197"/>
      <c r="M20" s="198"/>
      <c r="N20" s="16"/>
      <c r="O20" s="36"/>
      <c r="R20" s="40"/>
    </row>
    <row r="21" spans="1:18" s="6" customFormat="1" ht="15.75">
      <c r="A21" s="228"/>
      <c r="B21" s="228"/>
      <c r="C21" s="228" t="s">
        <v>466</v>
      </c>
      <c r="D21" s="228"/>
      <c r="E21" s="232"/>
      <c r="F21" s="245">
        <v>7.798188371623962</v>
      </c>
      <c r="G21" s="245">
        <v>7.654523182851397</v>
      </c>
      <c r="H21" s="245">
        <v>7.885431132708246</v>
      </c>
      <c r="I21" s="245">
        <v>7.891593905396039</v>
      </c>
      <c r="J21" s="245">
        <v>6.249546496154398</v>
      </c>
      <c r="K21" s="245">
        <v>8.28551175972363</v>
      </c>
      <c r="L21" s="245">
        <v>8.480871262728694</v>
      </c>
      <c r="M21" s="259">
        <f>(((L21/F21)^(1/6))-1)*100</f>
        <v>1.4085231986708857</v>
      </c>
      <c r="N21" s="16"/>
      <c r="O21" s="36"/>
      <c r="R21" s="40"/>
    </row>
    <row r="22" spans="1:18" s="6" customFormat="1" ht="6" customHeight="1">
      <c r="A22" s="29"/>
      <c r="B22" s="29"/>
      <c r="C22" s="29"/>
      <c r="D22" s="29"/>
      <c r="E22" s="3"/>
      <c r="F22" s="197"/>
      <c r="G22" s="197"/>
      <c r="H22" s="197"/>
      <c r="I22" s="197"/>
      <c r="J22" s="197"/>
      <c r="K22" s="197"/>
      <c r="L22" s="197"/>
      <c r="M22" s="198"/>
      <c r="N22" s="16"/>
      <c r="O22" s="36"/>
      <c r="R22" s="40"/>
    </row>
    <row r="23" spans="1:18" s="6" customFormat="1" ht="17.25" customHeight="1">
      <c r="A23" s="29"/>
      <c r="B23" s="29"/>
      <c r="C23" s="29" t="s">
        <v>4</v>
      </c>
      <c r="D23" s="29"/>
      <c r="E23" s="3"/>
      <c r="F23" s="197"/>
      <c r="G23" s="197"/>
      <c r="H23" s="197"/>
      <c r="I23" s="197"/>
      <c r="J23" s="197"/>
      <c r="K23" s="197"/>
      <c r="L23" s="197"/>
      <c r="M23" s="198"/>
      <c r="N23" s="16"/>
      <c r="O23" s="36"/>
      <c r="R23" s="40"/>
    </row>
    <row r="24" spans="1:18" s="6" customFormat="1" ht="15.75">
      <c r="A24" s="29"/>
      <c r="B24" s="29"/>
      <c r="C24" s="29" t="s">
        <v>466</v>
      </c>
      <c r="D24" s="29"/>
      <c r="E24" s="3"/>
      <c r="F24" s="197">
        <v>9.707731078218613</v>
      </c>
      <c r="G24" s="197">
        <v>8.527858042639812</v>
      </c>
      <c r="H24" s="197">
        <v>6.974828520331617</v>
      </c>
      <c r="I24" s="197">
        <v>10.408022442638387</v>
      </c>
      <c r="J24" s="197">
        <v>8.234492609357389</v>
      </c>
      <c r="K24" s="197">
        <v>7.334304971598257</v>
      </c>
      <c r="L24" s="197">
        <v>9.730178077634905</v>
      </c>
      <c r="M24" s="198">
        <f>(((L24/F24)^(1/6))-1)*100</f>
        <v>0.03850093493689144</v>
      </c>
      <c r="N24" s="16"/>
      <c r="O24" s="36"/>
      <c r="R24" s="40"/>
    </row>
    <row r="25" spans="1:18" s="6" customFormat="1" ht="6" customHeight="1">
      <c r="A25" s="29"/>
      <c r="B25" s="29"/>
      <c r="C25" s="29"/>
      <c r="D25" s="29"/>
      <c r="E25" s="3"/>
      <c r="F25" s="197"/>
      <c r="G25" s="197"/>
      <c r="H25" s="197"/>
      <c r="I25" s="197"/>
      <c r="J25" s="197"/>
      <c r="K25" s="197"/>
      <c r="L25" s="197"/>
      <c r="M25" s="198"/>
      <c r="N25" s="16"/>
      <c r="O25" s="36"/>
      <c r="R25" s="40"/>
    </row>
    <row r="26" spans="1:18" s="6" customFormat="1" ht="17.25" customHeight="1">
      <c r="A26" s="29"/>
      <c r="B26" s="29"/>
      <c r="C26" s="29" t="s">
        <v>5</v>
      </c>
      <c r="D26" s="29"/>
      <c r="E26" s="3"/>
      <c r="F26" s="197"/>
      <c r="G26" s="197"/>
      <c r="H26" s="197"/>
      <c r="I26" s="197"/>
      <c r="J26" s="197"/>
      <c r="K26" s="197"/>
      <c r="L26" s="197"/>
      <c r="M26" s="198"/>
      <c r="N26" s="16"/>
      <c r="O26" s="36"/>
      <c r="R26" s="40"/>
    </row>
    <row r="27" spans="1:18" s="6" customFormat="1" ht="14.25" customHeight="1">
      <c r="A27" s="228"/>
      <c r="B27" s="228"/>
      <c r="C27" s="228" t="s">
        <v>466</v>
      </c>
      <c r="D27" s="228"/>
      <c r="E27" s="232"/>
      <c r="F27" s="245">
        <v>10.027766168709338</v>
      </c>
      <c r="G27" s="245">
        <v>8.784721236695228</v>
      </c>
      <c r="H27" s="245">
        <v>7.362318993683373</v>
      </c>
      <c r="I27" s="245">
        <v>10.87060121786676</v>
      </c>
      <c r="J27" s="245">
        <v>8.667886957218306</v>
      </c>
      <c r="K27" s="245">
        <v>7.743157012108286</v>
      </c>
      <c r="L27" s="245">
        <v>10.14661368260364</v>
      </c>
      <c r="M27" s="259">
        <f>(((L27/F27)^(1/6))-1)*100</f>
        <v>0.19656226930144793</v>
      </c>
      <c r="N27" s="16"/>
      <c r="O27" s="36"/>
      <c r="R27" s="40"/>
    </row>
    <row r="28" spans="1:18" s="6" customFormat="1" ht="8.25" customHeight="1">
      <c r="A28" s="29"/>
      <c r="B28" s="29"/>
      <c r="C28" s="29"/>
      <c r="D28" s="29"/>
      <c r="E28" s="3"/>
      <c r="F28" s="197"/>
      <c r="G28" s="197"/>
      <c r="H28" s="197"/>
      <c r="I28" s="197"/>
      <c r="J28" s="197"/>
      <c r="K28" s="197"/>
      <c r="L28" s="197"/>
      <c r="M28" s="198"/>
      <c r="N28" s="16"/>
      <c r="O28" s="36"/>
      <c r="R28" s="40"/>
    </row>
    <row r="29" spans="1:18" s="6" customFormat="1" ht="21.75" customHeight="1">
      <c r="A29" s="29"/>
      <c r="B29" s="29"/>
      <c r="C29" s="29" t="s">
        <v>53</v>
      </c>
      <c r="D29" s="29"/>
      <c r="E29" s="3"/>
      <c r="F29" s="197"/>
      <c r="G29" s="197"/>
      <c r="H29" s="197"/>
      <c r="I29" s="197"/>
      <c r="J29" s="197"/>
      <c r="K29" s="197"/>
      <c r="L29" s="197"/>
      <c r="M29" s="198"/>
      <c r="N29" s="16"/>
      <c r="O29" s="36"/>
      <c r="R29" s="40"/>
    </row>
    <row r="30" spans="1:18" s="6" customFormat="1" ht="15.75">
      <c r="A30" s="29"/>
      <c r="B30" s="29"/>
      <c r="C30" s="29" t="s">
        <v>467</v>
      </c>
      <c r="D30" s="29"/>
      <c r="E30" s="3"/>
      <c r="F30" s="197">
        <v>0.6614058536808286</v>
      </c>
      <c r="G30" s="197">
        <v>0.7192169433551647</v>
      </c>
      <c r="H30" s="197">
        <v>0.7265446375345435</v>
      </c>
      <c r="I30" s="197">
        <v>0.7401260403653965</v>
      </c>
      <c r="J30" s="197">
        <v>0.6934309565774645</v>
      </c>
      <c r="K30" s="197">
        <v>0.7509527274673985</v>
      </c>
      <c r="L30" s="197">
        <v>0.7527874397511778</v>
      </c>
      <c r="M30" s="198">
        <f>(((L30/F30)^(1/6))-1)*100</f>
        <v>2.1803505629388376</v>
      </c>
      <c r="N30" s="16"/>
      <c r="O30" s="36"/>
      <c r="R30" s="40"/>
    </row>
    <row r="31" spans="1:14" s="6" customFormat="1" ht="48" customHeight="1">
      <c r="A31" s="302" t="s">
        <v>58</v>
      </c>
      <c r="B31" s="291"/>
      <c r="C31" s="291"/>
      <c r="D31" s="291"/>
      <c r="E31" s="291"/>
      <c r="F31" s="207"/>
      <c r="G31" s="207"/>
      <c r="H31" s="207"/>
      <c r="I31" s="207"/>
      <c r="J31" s="207"/>
      <c r="K31" s="207"/>
      <c r="L31" s="207"/>
      <c r="M31" s="208"/>
      <c r="N31" s="16"/>
    </row>
    <row r="32" spans="1:18" s="6" customFormat="1" ht="15.75" customHeight="1">
      <c r="A32" s="29"/>
      <c r="B32" s="3" t="s">
        <v>417</v>
      </c>
      <c r="C32" s="29"/>
      <c r="D32" s="29"/>
      <c r="E32" s="3"/>
      <c r="F32" s="197"/>
      <c r="G32" s="197"/>
      <c r="H32" s="197"/>
      <c r="I32" s="197"/>
      <c r="J32" s="197"/>
      <c r="K32" s="197"/>
      <c r="L32" s="197"/>
      <c r="M32" s="198"/>
      <c r="N32" s="16"/>
      <c r="O32" s="36"/>
      <c r="R32" s="40"/>
    </row>
    <row r="33" spans="1:18" s="6" customFormat="1" ht="14.25" customHeight="1">
      <c r="A33" s="29"/>
      <c r="B33" s="3" t="s">
        <v>468</v>
      </c>
      <c r="C33" s="29"/>
      <c r="D33" s="29"/>
      <c r="E33" s="3"/>
      <c r="F33" s="197"/>
      <c r="G33" s="197"/>
      <c r="H33" s="197"/>
      <c r="I33" s="197"/>
      <c r="J33" s="197"/>
      <c r="K33" s="197"/>
      <c r="L33" s="197"/>
      <c r="M33" s="198"/>
      <c r="N33" s="16"/>
      <c r="O33" s="36"/>
      <c r="R33" s="40"/>
    </row>
    <row r="34" spans="1:18" s="6" customFormat="1" ht="8.25" customHeight="1">
      <c r="A34" s="29"/>
      <c r="B34" s="3"/>
      <c r="C34" s="29"/>
      <c r="D34" s="29"/>
      <c r="E34" s="3"/>
      <c r="F34" s="197"/>
      <c r="G34" s="197"/>
      <c r="H34" s="197"/>
      <c r="I34" s="197"/>
      <c r="J34" s="197"/>
      <c r="K34" s="197"/>
      <c r="L34" s="197"/>
      <c r="M34" s="198"/>
      <c r="N34" s="16"/>
      <c r="O34" s="36"/>
      <c r="R34" s="40"/>
    </row>
    <row r="35" spans="1:18" s="6" customFormat="1" ht="16.5" customHeight="1">
      <c r="A35" s="232"/>
      <c r="B35" s="232"/>
      <c r="C35" s="232" t="s">
        <v>186</v>
      </c>
      <c r="D35" s="232"/>
      <c r="E35" s="232"/>
      <c r="F35" s="245">
        <v>1.538237011091652</v>
      </c>
      <c r="G35" s="245">
        <v>1.5467328370554179</v>
      </c>
      <c r="H35" s="245">
        <v>1.5106986336684713</v>
      </c>
      <c r="I35" s="245">
        <v>1.4343386369033482</v>
      </c>
      <c r="J35" s="245">
        <v>1.3754662131208495</v>
      </c>
      <c r="K35" s="245">
        <v>1.356141595401681</v>
      </c>
      <c r="L35" s="245">
        <v>1.3525370469782487</v>
      </c>
      <c r="M35" s="259">
        <f>(((L35/F35)^(1/6))-1)*100</f>
        <v>-2.1214217835440197</v>
      </c>
      <c r="N35" s="16"/>
      <c r="O35" s="36"/>
      <c r="R35" s="16"/>
    </row>
    <row r="36" spans="1:18" s="6" customFormat="1" ht="19.5" customHeight="1">
      <c r="A36" s="3"/>
      <c r="B36" s="3"/>
      <c r="C36" s="3" t="s">
        <v>183</v>
      </c>
      <c r="D36" s="3"/>
      <c r="E36" s="3"/>
      <c r="F36" s="197">
        <v>1.7279626386456508</v>
      </c>
      <c r="G36" s="197">
        <v>1.7369727047146404</v>
      </c>
      <c r="H36" s="197">
        <v>1.6963134828564062</v>
      </c>
      <c r="I36" s="197">
        <v>1.610068867252434</v>
      </c>
      <c r="J36" s="197">
        <v>1.625349946372708</v>
      </c>
      <c r="K36" s="197">
        <v>1.603474993017444</v>
      </c>
      <c r="L36" s="197">
        <v>1.6655871646764786</v>
      </c>
      <c r="M36" s="198">
        <f>(((L36/F36)^(1/6))-1)*100</f>
        <v>-0.610882086014497</v>
      </c>
      <c r="N36" s="16"/>
      <c r="O36" s="36"/>
      <c r="R36" s="16"/>
    </row>
    <row r="37" spans="1:18" s="6" customFormat="1" ht="21" customHeight="1">
      <c r="A37" s="29"/>
      <c r="B37" s="29" t="s">
        <v>181</v>
      </c>
      <c r="C37" s="29"/>
      <c r="D37" s="29"/>
      <c r="E37" s="3"/>
      <c r="F37" s="197"/>
      <c r="G37" s="197"/>
      <c r="H37" s="197"/>
      <c r="I37" s="197"/>
      <c r="J37" s="197"/>
      <c r="K37" s="197"/>
      <c r="L37" s="197"/>
      <c r="M37" s="198"/>
      <c r="N37" s="3"/>
      <c r="O37" s="36"/>
      <c r="R37" s="16"/>
    </row>
    <row r="38" spans="1:18" s="6" customFormat="1" ht="9.75" customHeight="1">
      <c r="A38" s="232"/>
      <c r="B38" s="232" t="s">
        <v>481</v>
      </c>
      <c r="C38" s="232"/>
      <c r="D38" s="232"/>
      <c r="E38" s="232"/>
      <c r="F38" s="245">
        <v>1.2755399883245766</v>
      </c>
      <c r="G38" s="245">
        <v>1.2820512820512822</v>
      </c>
      <c r="H38" s="245">
        <v>1.2529002320185616</v>
      </c>
      <c r="I38" s="245">
        <v>1.1897411541201612</v>
      </c>
      <c r="J38" s="245">
        <v>1.1410620031677787</v>
      </c>
      <c r="K38" s="245">
        <v>1.1130002892709314</v>
      </c>
      <c r="L38" s="245">
        <v>1.1438369685127623</v>
      </c>
      <c r="M38" s="259">
        <f>(((L38/F38)^(1/6))-1)*100</f>
        <v>-1.7999576541664064</v>
      </c>
      <c r="N38" s="16"/>
      <c r="O38" s="36"/>
      <c r="R38" s="16"/>
    </row>
    <row r="39" spans="1:18" s="6" customFormat="1" ht="9.75" customHeight="1">
      <c r="A39" s="3"/>
      <c r="B39" s="3"/>
      <c r="C39" s="3"/>
      <c r="D39" s="3"/>
      <c r="E39" s="3"/>
      <c r="F39" s="123"/>
      <c r="G39" s="123"/>
      <c r="H39" s="123"/>
      <c r="I39" s="123"/>
      <c r="J39" s="123"/>
      <c r="K39" s="123"/>
      <c r="L39" s="123"/>
      <c r="M39" s="137"/>
      <c r="N39" s="16"/>
      <c r="O39" s="36"/>
      <c r="R39" s="16"/>
    </row>
    <row r="40" spans="1:18" s="6" customFormat="1" ht="20.25" customHeight="1">
      <c r="A40" s="344"/>
      <c r="B40" s="344"/>
      <c r="C40" s="344"/>
      <c r="D40" s="344"/>
      <c r="E40" s="322"/>
      <c r="F40" s="346"/>
      <c r="G40" s="346"/>
      <c r="H40" s="346"/>
      <c r="I40" s="346"/>
      <c r="J40" s="346"/>
      <c r="K40" s="346"/>
      <c r="L40" s="346"/>
      <c r="M40" s="348"/>
      <c r="N40" s="16"/>
      <c r="O40" s="36"/>
      <c r="R40" s="16"/>
    </row>
    <row r="41" spans="1:18" s="6" customFormat="1" ht="11.25" customHeight="1">
      <c r="A41" s="29"/>
      <c r="B41" s="29"/>
      <c r="C41" s="29"/>
      <c r="D41" s="29"/>
      <c r="E41" s="3"/>
      <c r="F41" s="123"/>
      <c r="G41" s="123"/>
      <c r="H41" s="123"/>
      <c r="I41" s="123"/>
      <c r="J41" s="123"/>
      <c r="K41" s="123"/>
      <c r="L41" s="123"/>
      <c r="M41" s="137"/>
      <c r="N41" s="16"/>
      <c r="O41" s="36"/>
      <c r="R41" s="16"/>
    </row>
    <row r="42" spans="1:16" s="153" customFormat="1" ht="16.5" customHeight="1">
      <c r="A42" s="387" t="s">
        <v>486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166"/>
      <c r="O42" s="167"/>
      <c r="P42" s="167"/>
    </row>
    <row r="43" spans="1:13" s="153" customFormat="1" ht="24.75" customHeight="1">
      <c r="A43" s="387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</row>
    <row r="44" spans="1:13" s="153" customFormat="1" ht="14.25" customHeight="1">
      <c r="A44" s="387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</row>
    <row r="45" spans="1:13" s="153" customFormat="1" ht="25.5" customHeight="1">
      <c r="A45" s="370" t="s">
        <v>500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</row>
    <row r="46" spans="1:13" s="153" customFormat="1" ht="15.75" customHeight="1">
      <c r="A46" s="153" t="s">
        <v>516</v>
      </c>
      <c r="M46" s="168"/>
    </row>
    <row r="47" spans="13:14" s="6" customFormat="1" ht="15.75">
      <c r="M47" s="45"/>
      <c r="N47" s="16"/>
    </row>
    <row r="48" spans="13:14" s="6" customFormat="1" ht="15.75">
      <c r="M48" s="45"/>
      <c r="N48" s="16"/>
    </row>
    <row r="49" spans="13:14" s="6" customFormat="1" ht="15.75">
      <c r="M49" s="45"/>
      <c r="N49" s="16"/>
    </row>
    <row r="50" spans="13:14" s="6" customFormat="1" ht="15.75">
      <c r="M50" s="45"/>
      <c r="N50" s="16"/>
    </row>
    <row r="51" spans="13:14" s="6" customFormat="1" ht="15.75">
      <c r="M51" s="45"/>
      <c r="N51" s="16"/>
    </row>
    <row r="52" spans="13:14" s="6" customFormat="1" ht="15.75">
      <c r="M52" s="45"/>
      <c r="N52" s="16"/>
    </row>
    <row r="53" spans="13:14" s="6" customFormat="1" ht="15.75">
      <c r="M53" s="45"/>
      <c r="N53" s="16"/>
    </row>
    <row r="54" spans="13:14" s="6" customFormat="1" ht="15.75">
      <c r="M54" s="45"/>
      <c r="N54" s="16"/>
    </row>
    <row r="55" spans="13:14" s="6" customFormat="1" ht="15.75">
      <c r="M55" s="45"/>
      <c r="N55" s="16"/>
    </row>
    <row r="56" spans="13:14" s="6" customFormat="1" ht="15.75">
      <c r="M56" s="45"/>
      <c r="N56" s="16"/>
    </row>
    <row r="57" spans="13:14" s="6" customFormat="1" ht="15.75">
      <c r="M57" s="45"/>
      <c r="N57" s="16"/>
    </row>
    <row r="58" spans="13:14" s="6" customFormat="1" ht="15.75">
      <c r="M58" s="45"/>
      <c r="N58" s="16"/>
    </row>
    <row r="59" spans="13:14" s="6" customFormat="1" ht="15.75">
      <c r="M59" s="45"/>
      <c r="N59" s="16"/>
    </row>
    <row r="60" spans="13:14" s="6" customFormat="1" ht="15.75">
      <c r="M60" s="45"/>
      <c r="N60" s="16"/>
    </row>
    <row r="61" spans="13:14" s="6" customFormat="1" ht="15.75">
      <c r="M61" s="45"/>
      <c r="N61" s="16"/>
    </row>
    <row r="62" spans="13:14" s="6" customFormat="1" ht="15.75">
      <c r="M62" s="45"/>
      <c r="N62" s="16"/>
    </row>
    <row r="63" spans="13:14" s="6" customFormat="1" ht="15.75">
      <c r="M63" s="45"/>
      <c r="N63" s="16"/>
    </row>
    <row r="64" spans="13:14" s="6" customFormat="1" ht="15.75">
      <c r="M64" s="45"/>
      <c r="N64" s="16"/>
    </row>
    <row r="65" spans="13:14" s="6" customFormat="1" ht="15.75">
      <c r="M65" s="45"/>
      <c r="N65" s="16"/>
    </row>
    <row r="66" spans="13:14" s="6" customFormat="1" ht="15.75">
      <c r="M66" s="45"/>
      <c r="N66" s="16"/>
    </row>
    <row r="67" spans="13:14" s="6" customFormat="1" ht="15.75">
      <c r="M67" s="45"/>
      <c r="N67" s="16"/>
    </row>
    <row r="68" spans="13:14" s="6" customFormat="1" ht="15.75">
      <c r="M68" s="45"/>
      <c r="N68" s="16"/>
    </row>
    <row r="69" spans="13:14" s="6" customFormat="1" ht="15.75">
      <c r="M69" s="45"/>
      <c r="N69" s="16"/>
    </row>
    <row r="70" spans="13:14" s="6" customFormat="1" ht="15.75">
      <c r="M70" s="45"/>
      <c r="N70" s="16"/>
    </row>
    <row r="71" spans="13:14" s="6" customFormat="1" ht="15.75">
      <c r="M71" s="45"/>
      <c r="N71" s="16"/>
    </row>
    <row r="72" spans="13:14" s="6" customFormat="1" ht="15.75">
      <c r="M72" s="45"/>
      <c r="N72" s="16"/>
    </row>
    <row r="73" spans="13:14" s="6" customFormat="1" ht="15.75">
      <c r="M73" s="45"/>
      <c r="N73" s="16"/>
    </row>
    <row r="74" spans="13:14" s="6" customFormat="1" ht="15.75">
      <c r="M74" s="45"/>
      <c r="N74" s="16"/>
    </row>
    <row r="75" spans="13:14" s="6" customFormat="1" ht="15.75">
      <c r="M75" s="45"/>
      <c r="N75" s="16"/>
    </row>
    <row r="76" spans="13:14" s="6" customFormat="1" ht="15.75">
      <c r="M76" s="45"/>
      <c r="N76" s="16"/>
    </row>
    <row r="77" spans="13:14" s="6" customFormat="1" ht="15.75">
      <c r="M77" s="45"/>
      <c r="N77" s="16"/>
    </row>
    <row r="78" spans="13:14" s="6" customFormat="1" ht="15.75">
      <c r="M78" s="45"/>
      <c r="N78" s="16"/>
    </row>
    <row r="79" spans="13:14" s="6" customFormat="1" ht="15.75">
      <c r="M79" s="45"/>
      <c r="N79" s="16"/>
    </row>
    <row r="80" spans="13:14" s="6" customFormat="1" ht="15.75">
      <c r="M80" s="45"/>
      <c r="N80" s="16"/>
    </row>
    <row r="81" spans="13:14" s="6" customFormat="1" ht="15.75">
      <c r="M81" s="45"/>
      <c r="N81" s="16"/>
    </row>
    <row r="82" spans="13:14" s="6" customFormat="1" ht="15.75">
      <c r="M82" s="45"/>
      <c r="N82" s="16"/>
    </row>
    <row r="83" spans="1:14" s="6" customFormat="1" ht="18.75">
      <c r="A83" s="396"/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16"/>
    </row>
    <row r="84" spans="13:14" s="6" customFormat="1" ht="15.75">
      <c r="M84" s="45"/>
      <c r="N84" s="16"/>
    </row>
    <row r="85" spans="13:14" s="6" customFormat="1" ht="15.75">
      <c r="M85" s="45"/>
      <c r="N85" s="16"/>
    </row>
    <row r="86" spans="13:14" s="6" customFormat="1" ht="15.75">
      <c r="M86" s="45"/>
      <c r="N86" s="16"/>
    </row>
    <row r="87" spans="13:14" s="6" customFormat="1" ht="15.75">
      <c r="M87" s="45"/>
      <c r="N87" s="16"/>
    </row>
    <row r="88" spans="13:14" s="6" customFormat="1" ht="15.75">
      <c r="M88" s="45"/>
      <c r="N88" s="16"/>
    </row>
    <row r="89" spans="13:14" s="6" customFormat="1" ht="15.75">
      <c r="M89" s="45"/>
      <c r="N89" s="16"/>
    </row>
    <row r="90" spans="13:14" s="6" customFormat="1" ht="15.75">
      <c r="M90" s="45"/>
      <c r="N90" s="16"/>
    </row>
    <row r="91" spans="13:14" s="6" customFormat="1" ht="15.75">
      <c r="M91" s="45"/>
      <c r="N91" s="16"/>
    </row>
    <row r="92" spans="13:14" s="6" customFormat="1" ht="15.75">
      <c r="M92" s="45"/>
      <c r="N92" s="16"/>
    </row>
    <row r="93" spans="13:14" s="6" customFormat="1" ht="15.75">
      <c r="M93" s="45"/>
      <c r="N93" s="16"/>
    </row>
    <row r="94" spans="13:14" s="6" customFormat="1" ht="15.75">
      <c r="M94" s="45"/>
      <c r="N94" s="16"/>
    </row>
    <row r="95" spans="13:14" s="6" customFormat="1" ht="15.75">
      <c r="M95" s="45"/>
      <c r="N95" s="16"/>
    </row>
    <row r="96" spans="13:14" s="6" customFormat="1" ht="15.75">
      <c r="M96" s="45"/>
      <c r="N96" s="16"/>
    </row>
    <row r="97" spans="13:14" s="6" customFormat="1" ht="15.75">
      <c r="M97" s="45"/>
      <c r="N97" s="16"/>
    </row>
    <row r="98" spans="13:14" s="6" customFormat="1" ht="15.75">
      <c r="M98" s="45"/>
      <c r="N98" s="16"/>
    </row>
    <row r="99" spans="13:14" s="6" customFormat="1" ht="15.75">
      <c r="M99" s="45"/>
      <c r="N99" s="16"/>
    </row>
    <row r="100" spans="13:14" s="6" customFormat="1" ht="15.75">
      <c r="M100" s="45"/>
      <c r="N100" s="16"/>
    </row>
    <row r="101" spans="13:14" s="6" customFormat="1" ht="15.75">
      <c r="M101" s="45"/>
      <c r="N101" s="16"/>
    </row>
    <row r="102" spans="13:14" s="6" customFormat="1" ht="15.75">
      <c r="M102" s="45"/>
      <c r="N102" s="16"/>
    </row>
    <row r="103" spans="13:14" s="6" customFormat="1" ht="15.75">
      <c r="M103" s="45"/>
      <c r="N103" s="16"/>
    </row>
    <row r="104" spans="13:14" s="6" customFormat="1" ht="15.75">
      <c r="M104" s="45"/>
      <c r="N104" s="16"/>
    </row>
    <row r="105" spans="13:14" s="6" customFormat="1" ht="15.75">
      <c r="M105" s="45"/>
      <c r="N105" s="16"/>
    </row>
    <row r="106" spans="13:14" s="6" customFormat="1" ht="15.75">
      <c r="M106" s="45"/>
      <c r="N106" s="16"/>
    </row>
    <row r="107" spans="13:14" s="6" customFormat="1" ht="15.75">
      <c r="M107" s="45"/>
      <c r="N107" s="16"/>
    </row>
    <row r="108" spans="13:14" s="6" customFormat="1" ht="15.75">
      <c r="M108" s="45"/>
      <c r="N108" s="16"/>
    </row>
    <row r="109" spans="13:14" s="6" customFormat="1" ht="15.75">
      <c r="M109" s="45"/>
      <c r="N109" s="16"/>
    </row>
    <row r="110" spans="13:14" s="6" customFormat="1" ht="15.75">
      <c r="M110" s="45"/>
      <c r="N110" s="16"/>
    </row>
    <row r="111" spans="13:14" s="6" customFormat="1" ht="15.75">
      <c r="M111" s="45"/>
      <c r="N111" s="16"/>
    </row>
    <row r="112" spans="13:14" s="6" customFormat="1" ht="15.75">
      <c r="M112" s="45"/>
      <c r="N112" s="16"/>
    </row>
    <row r="113" spans="13:14" s="6" customFormat="1" ht="15.75">
      <c r="M113" s="45"/>
      <c r="N113" s="16"/>
    </row>
    <row r="114" spans="13:14" s="6" customFormat="1" ht="15.75">
      <c r="M114" s="45"/>
      <c r="N114" s="16"/>
    </row>
    <row r="115" spans="13:14" s="6" customFormat="1" ht="15.75">
      <c r="M115" s="45"/>
      <c r="N115" s="16"/>
    </row>
    <row r="116" spans="13:14" s="6" customFormat="1" ht="15.75">
      <c r="M116" s="45"/>
      <c r="N116" s="16"/>
    </row>
    <row r="117" spans="13:14" s="6" customFormat="1" ht="15.75">
      <c r="M117" s="45"/>
      <c r="N117" s="16"/>
    </row>
    <row r="118" spans="13:14" s="6" customFormat="1" ht="15.75">
      <c r="M118" s="45"/>
      <c r="N118" s="16"/>
    </row>
    <row r="119" spans="13:14" s="6" customFormat="1" ht="15.75">
      <c r="M119" s="45"/>
      <c r="N119" s="16"/>
    </row>
    <row r="120" spans="13:14" s="6" customFormat="1" ht="15.75">
      <c r="M120" s="45"/>
      <c r="N120" s="16"/>
    </row>
    <row r="121" spans="13:14" s="6" customFormat="1" ht="15.75">
      <c r="M121" s="45"/>
      <c r="N121" s="16"/>
    </row>
    <row r="122" spans="13:14" s="6" customFormat="1" ht="15.75">
      <c r="M122" s="45"/>
      <c r="N122" s="16"/>
    </row>
    <row r="123" spans="13:14" s="6" customFormat="1" ht="15.75">
      <c r="M123" s="45"/>
      <c r="N123" s="16"/>
    </row>
    <row r="124" spans="13:14" s="6" customFormat="1" ht="15.75">
      <c r="M124" s="45"/>
      <c r="N124" s="16"/>
    </row>
    <row r="125" spans="13:14" s="6" customFormat="1" ht="15.75">
      <c r="M125" s="45"/>
      <c r="N125" s="16"/>
    </row>
    <row r="126" spans="13:14" s="6" customFormat="1" ht="15.75">
      <c r="M126" s="45"/>
      <c r="N126" s="16"/>
    </row>
    <row r="127" spans="13:14" s="6" customFormat="1" ht="15.75">
      <c r="M127" s="45"/>
      <c r="N127" s="16"/>
    </row>
    <row r="128" spans="13:14" s="6" customFormat="1" ht="15.75">
      <c r="M128" s="45"/>
      <c r="N128" s="16"/>
    </row>
    <row r="129" spans="13:14" s="6" customFormat="1" ht="15.75">
      <c r="M129" s="45"/>
      <c r="N129" s="16"/>
    </row>
    <row r="130" spans="13:14" s="6" customFormat="1" ht="15.75">
      <c r="M130" s="45"/>
      <c r="N130" s="16"/>
    </row>
    <row r="131" spans="13:14" s="6" customFormat="1" ht="15.75">
      <c r="M131" s="45"/>
      <c r="N131" s="16"/>
    </row>
    <row r="132" spans="13:14" s="6" customFormat="1" ht="15.75">
      <c r="M132" s="45"/>
      <c r="N132" s="16"/>
    </row>
    <row r="133" spans="13:14" s="6" customFormat="1" ht="15.75">
      <c r="M133" s="45"/>
      <c r="N133" s="16"/>
    </row>
    <row r="134" spans="13:14" s="6" customFormat="1" ht="15.75">
      <c r="M134" s="45"/>
      <c r="N134" s="16"/>
    </row>
    <row r="135" spans="13:14" s="6" customFormat="1" ht="15.75">
      <c r="M135" s="45"/>
      <c r="N135" s="16"/>
    </row>
    <row r="136" spans="13:14" s="6" customFormat="1" ht="15.75">
      <c r="M136" s="45"/>
      <c r="N136" s="16"/>
    </row>
    <row r="137" spans="13:14" s="6" customFormat="1" ht="15.75">
      <c r="M137" s="45"/>
      <c r="N137" s="16"/>
    </row>
    <row r="138" spans="13:14" s="6" customFormat="1" ht="15.75">
      <c r="M138" s="45"/>
      <c r="N138" s="16"/>
    </row>
    <row r="139" spans="13:14" s="6" customFormat="1" ht="15.75">
      <c r="M139" s="45"/>
      <c r="N139" s="16"/>
    </row>
    <row r="140" spans="13:14" s="6" customFormat="1" ht="15.75">
      <c r="M140" s="45"/>
      <c r="N140" s="16"/>
    </row>
    <row r="141" spans="13:14" s="6" customFormat="1" ht="15.75">
      <c r="M141" s="45"/>
      <c r="N141" s="16"/>
    </row>
    <row r="142" spans="13:14" s="6" customFormat="1" ht="15.75">
      <c r="M142" s="45"/>
      <c r="N142" s="16"/>
    </row>
    <row r="143" spans="13:14" s="6" customFormat="1" ht="15.75">
      <c r="M143" s="45"/>
      <c r="N143" s="16"/>
    </row>
    <row r="144" spans="13:14" s="6" customFormat="1" ht="15.75">
      <c r="M144" s="45"/>
      <c r="N144" s="16"/>
    </row>
    <row r="145" spans="13:14" s="6" customFormat="1" ht="15.75">
      <c r="M145" s="45"/>
      <c r="N145" s="16"/>
    </row>
    <row r="146" spans="13:14" s="6" customFormat="1" ht="15.75">
      <c r="M146" s="45"/>
      <c r="N146" s="16"/>
    </row>
    <row r="147" spans="13:14" s="6" customFormat="1" ht="15.75">
      <c r="M147" s="45"/>
      <c r="N147" s="16"/>
    </row>
    <row r="148" spans="13:14" s="6" customFormat="1" ht="15.75">
      <c r="M148" s="45"/>
      <c r="N148" s="16"/>
    </row>
    <row r="149" spans="13:14" s="6" customFormat="1" ht="15.75">
      <c r="M149" s="45"/>
      <c r="N149" s="16"/>
    </row>
    <row r="150" spans="13:14" s="6" customFormat="1" ht="15.75">
      <c r="M150" s="45"/>
      <c r="N150" s="16"/>
    </row>
    <row r="151" spans="13:14" s="6" customFormat="1" ht="15.75">
      <c r="M151" s="45"/>
      <c r="N151" s="16"/>
    </row>
    <row r="152" spans="13:14" s="6" customFormat="1" ht="15.75">
      <c r="M152" s="45"/>
      <c r="N152" s="16"/>
    </row>
    <row r="153" spans="13:14" s="6" customFormat="1" ht="15.75">
      <c r="M153" s="45"/>
      <c r="N153" s="16"/>
    </row>
    <row r="154" spans="13:14" s="6" customFormat="1" ht="15.75">
      <c r="M154" s="45"/>
      <c r="N154" s="16"/>
    </row>
    <row r="155" spans="13:14" s="6" customFormat="1" ht="15.75">
      <c r="M155" s="45"/>
      <c r="N155" s="16"/>
    </row>
    <row r="156" spans="13:14" s="6" customFormat="1" ht="15.75">
      <c r="M156" s="45"/>
      <c r="N156" s="16"/>
    </row>
    <row r="157" spans="13:14" s="6" customFormat="1" ht="15.75">
      <c r="M157" s="45"/>
      <c r="N157" s="16"/>
    </row>
    <row r="158" spans="13:14" s="6" customFormat="1" ht="15.75">
      <c r="M158" s="45"/>
      <c r="N158" s="16"/>
    </row>
    <row r="159" spans="13:14" s="6" customFormat="1" ht="15.75">
      <c r="M159" s="45"/>
      <c r="N159" s="16"/>
    </row>
    <row r="160" spans="13:14" s="6" customFormat="1" ht="15.75">
      <c r="M160" s="45"/>
      <c r="N160" s="16"/>
    </row>
    <row r="161" spans="13:14" s="6" customFormat="1" ht="15.75">
      <c r="M161" s="45"/>
      <c r="N161" s="16"/>
    </row>
    <row r="162" spans="13:14" s="6" customFormat="1" ht="15.75">
      <c r="M162" s="45"/>
      <c r="N162" s="16"/>
    </row>
    <row r="163" spans="13:14" s="6" customFormat="1" ht="15.75">
      <c r="M163" s="45"/>
      <c r="N163" s="16"/>
    </row>
    <row r="164" spans="13:14" s="6" customFormat="1" ht="15.75">
      <c r="M164" s="45"/>
      <c r="N164" s="16"/>
    </row>
    <row r="165" spans="13:14" s="6" customFormat="1" ht="15.75">
      <c r="M165" s="45"/>
      <c r="N165" s="16"/>
    </row>
    <row r="166" spans="13:14" s="6" customFormat="1" ht="15.75">
      <c r="M166" s="45"/>
      <c r="N166" s="16"/>
    </row>
    <row r="167" spans="13:14" s="6" customFormat="1" ht="15.75">
      <c r="M167" s="45"/>
      <c r="N167" s="16"/>
    </row>
    <row r="168" spans="13:14" s="6" customFormat="1" ht="15.75">
      <c r="M168" s="45"/>
      <c r="N168" s="16"/>
    </row>
    <row r="169" spans="13:14" s="6" customFormat="1" ht="15.75">
      <c r="M169" s="45"/>
      <c r="N169" s="16"/>
    </row>
    <row r="170" spans="13:14" s="6" customFormat="1" ht="15.75">
      <c r="M170" s="45"/>
      <c r="N170" s="16"/>
    </row>
    <row r="171" spans="13:14" s="6" customFormat="1" ht="15.75">
      <c r="M171" s="45"/>
      <c r="N171" s="16"/>
    </row>
    <row r="172" spans="13:14" s="6" customFormat="1" ht="15.75">
      <c r="M172" s="45"/>
      <c r="N172" s="16"/>
    </row>
    <row r="173" spans="13:14" s="6" customFormat="1" ht="15.75">
      <c r="M173" s="45"/>
      <c r="N173" s="16"/>
    </row>
    <row r="174" spans="13:14" s="6" customFormat="1" ht="15.75">
      <c r="M174" s="45"/>
      <c r="N174" s="16"/>
    </row>
    <row r="175" spans="13:14" s="6" customFormat="1" ht="15.75">
      <c r="M175" s="45"/>
      <c r="N175" s="16"/>
    </row>
    <row r="176" spans="13:14" s="6" customFormat="1" ht="15.75">
      <c r="M176" s="45"/>
      <c r="N176" s="16"/>
    </row>
    <row r="177" spans="13:14" s="6" customFormat="1" ht="15.75">
      <c r="M177" s="45"/>
      <c r="N177" s="16"/>
    </row>
    <row r="178" spans="13:14" s="6" customFormat="1" ht="15.75">
      <c r="M178" s="45"/>
      <c r="N178" s="16"/>
    </row>
    <row r="179" spans="13:14" s="6" customFormat="1" ht="15.75">
      <c r="M179" s="45"/>
      <c r="N179" s="16"/>
    </row>
    <row r="180" spans="13:14" s="6" customFormat="1" ht="15.75">
      <c r="M180" s="45"/>
      <c r="N180" s="16"/>
    </row>
    <row r="181" spans="13:14" s="6" customFormat="1" ht="15.75">
      <c r="M181" s="45"/>
      <c r="N181" s="16"/>
    </row>
    <row r="182" spans="13:14" s="6" customFormat="1" ht="15.75">
      <c r="M182" s="45"/>
      <c r="N182" s="16"/>
    </row>
    <row r="183" spans="13:14" s="6" customFormat="1" ht="15.75">
      <c r="M183" s="45"/>
      <c r="N183" s="16"/>
    </row>
    <row r="184" spans="13:14" s="6" customFormat="1" ht="15.75">
      <c r="M184" s="45"/>
      <c r="N184" s="16"/>
    </row>
    <row r="185" spans="13:14" s="6" customFormat="1" ht="15.75">
      <c r="M185" s="45"/>
      <c r="N185" s="16"/>
    </row>
    <row r="186" spans="13:14" s="6" customFormat="1" ht="15.75">
      <c r="M186" s="45"/>
      <c r="N186" s="16"/>
    </row>
    <row r="187" spans="13:14" s="6" customFormat="1" ht="15.75">
      <c r="M187" s="45"/>
      <c r="N187" s="16"/>
    </row>
    <row r="188" spans="13:14" s="6" customFormat="1" ht="15.75">
      <c r="M188" s="45"/>
      <c r="N188" s="16"/>
    </row>
    <row r="189" spans="13:14" s="6" customFormat="1" ht="15.75">
      <c r="M189" s="45"/>
      <c r="N189" s="16"/>
    </row>
    <row r="190" spans="13:14" s="6" customFormat="1" ht="15.75">
      <c r="M190" s="45"/>
      <c r="N190" s="16"/>
    </row>
    <row r="191" spans="13:14" s="6" customFormat="1" ht="15.75">
      <c r="M191" s="45"/>
      <c r="N191" s="16"/>
    </row>
    <row r="192" spans="13:14" s="6" customFormat="1" ht="15.75">
      <c r="M192" s="45"/>
      <c r="N192" s="16"/>
    </row>
    <row r="193" spans="13:14" s="6" customFormat="1" ht="15.75">
      <c r="M193" s="45"/>
      <c r="N193" s="16"/>
    </row>
    <row r="194" spans="13:14" s="6" customFormat="1" ht="15.75">
      <c r="M194" s="45"/>
      <c r="N194" s="16"/>
    </row>
    <row r="195" spans="13:14" s="6" customFormat="1" ht="15.75">
      <c r="M195" s="45"/>
      <c r="N195" s="16"/>
    </row>
    <row r="196" spans="13:14" s="6" customFormat="1" ht="15.75">
      <c r="M196" s="45"/>
      <c r="N196" s="16"/>
    </row>
    <row r="197" spans="13:14" s="6" customFormat="1" ht="15.75">
      <c r="M197" s="45"/>
      <c r="N197" s="16"/>
    </row>
    <row r="198" spans="13:14" s="6" customFormat="1" ht="15.75">
      <c r="M198" s="45"/>
      <c r="N198" s="16"/>
    </row>
    <row r="199" spans="13:14" s="6" customFormat="1" ht="15.75">
      <c r="M199" s="45"/>
      <c r="N199" s="16"/>
    </row>
    <row r="200" spans="13:14" s="6" customFormat="1" ht="15.75">
      <c r="M200" s="45"/>
      <c r="N200" s="16"/>
    </row>
    <row r="201" spans="13:14" s="6" customFormat="1" ht="15.75">
      <c r="M201" s="45"/>
      <c r="N201" s="16"/>
    </row>
    <row r="202" spans="13:14" s="6" customFormat="1" ht="15.75">
      <c r="M202" s="45"/>
      <c r="N202" s="16"/>
    </row>
    <row r="203" spans="13:14" s="6" customFormat="1" ht="15.75">
      <c r="M203" s="45"/>
      <c r="N203" s="16"/>
    </row>
    <row r="204" spans="13:14" s="6" customFormat="1" ht="15.75">
      <c r="M204" s="45"/>
      <c r="N204" s="16"/>
    </row>
    <row r="205" spans="13:14" s="6" customFormat="1" ht="15.75">
      <c r="M205" s="45"/>
      <c r="N205" s="16"/>
    </row>
    <row r="206" spans="13:14" s="6" customFormat="1" ht="15.75">
      <c r="M206" s="45"/>
      <c r="N206" s="16"/>
    </row>
    <row r="207" spans="13:14" s="6" customFormat="1" ht="15.75">
      <c r="M207" s="45"/>
      <c r="N207" s="16"/>
    </row>
    <row r="208" spans="13:14" s="6" customFormat="1" ht="15.75">
      <c r="M208" s="45"/>
      <c r="N208" s="16"/>
    </row>
    <row r="209" spans="13:14" s="6" customFormat="1" ht="15.75">
      <c r="M209" s="45"/>
      <c r="N209" s="16"/>
    </row>
    <row r="210" spans="13:14" s="6" customFormat="1" ht="15.75">
      <c r="M210" s="45"/>
      <c r="N210" s="16"/>
    </row>
    <row r="211" spans="13:14" s="6" customFormat="1" ht="15.75">
      <c r="M211" s="45"/>
      <c r="N211" s="16"/>
    </row>
    <row r="212" spans="13:14" s="6" customFormat="1" ht="15.75">
      <c r="M212" s="45"/>
      <c r="N212" s="16"/>
    </row>
    <row r="213" spans="13:14" s="6" customFormat="1" ht="15.75">
      <c r="M213" s="45"/>
      <c r="N213" s="16"/>
    </row>
    <row r="214" spans="13:14" s="6" customFormat="1" ht="15.75">
      <c r="M214" s="45"/>
      <c r="N214" s="16"/>
    </row>
    <row r="215" spans="13:14" s="6" customFormat="1" ht="15.75">
      <c r="M215" s="45"/>
      <c r="N215" s="16"/>
    </row>
    <row r="216" spans="13:14" s="6" customFormat="1" ht="15.75">
      <c r="M216" s="45"/>
      <c r="N216" s="16"/>
    </row>
    <row r="217" spans="13:14" s="6" customFormat="1" ht="15.75">
      <c r="M217" s="45"/>
      <c r="N217" s="16"/>
    </row>
    <row r="218" spans="13:14" s="6" customFormat="1" ht="15.75">
      <c r="M218" s="45"/>
      <c r="N218" s="16"/>
    </row>
    <row r="219" spans="13:14" s="6" customFormat="1" ht="15.75">
      <c r="M219" s="45"/>
      <c r="N219" s="16"/>
    </row>
    <row r="220" spans="13:14" s="6" customFormat="1" ht="15.75">
      <c r="M220" s="45"/>
      <c r="N220" s="16"/>
    </row>
    <row r="221" spans="13:14" s="6" customFormat="1" ht="15.75">
      <c r="M221" s="45"/>
      <c r="N221" s="16"/>
    </row>
    <row r="222" spans="13:14" s="6" customFormat="1" ht="15.75">
      <c r="M222" s="45"/>
      <c r="N222" s="16"/>
    </row>
    <row r="223" spans="13:14" s="6" customFormat="1" ht="15.75">
      <c r="M223" s="45"/>
      <c r="N223" s="16"/>
    </row>
    <row r="224" spans="13:14" s="6" customFormat="1" ht="15.75">
      <c r="M224" s="45"/>
      <c r="N224" s="16"/>
    </row>
    <row r="225" spans="13:14" s="6" customFormat="1" ht="15.75">
      <c r="M225" s="45"/>
      <c r="N225" s="16"/>
    </row>
    <row r="226" spans="13:14" s="6" customFormat="1" ht="15.75">
      <c r="M226" s="45"/>
      <c r="N226" s="16"/>
    </row>
    <row r="227" spans="13:14" s="6" customFormat="1" ht="15.75">
      <c r="M227" s="45"/>
      <c r="N227" s="16"/>
    </row>
    <row r="228" spans="13:14" s="6" customFormat="1" ht="15.75">
      <c r="M228" s="45"/>
      <c r="N228" s="16"/>
    </row>
    <row r="229" spans="13:14" s="6" customFormat="1" ht="15.75">
      <c r="M229" s="45"/>
      <c r="N229" s="16"/>
    </row>
    <row r="230" spans="13:14" s="6" customFormat="1" ht="15.75">
      <c r="M230" s="45"/>
      <c r="N230" s="16"/>
    </row>
    <row r="231" spans="13:14" s="6" customFormat="1" ht="15.75">
      <c r="M231" s="45"/>
      <c r="N231" s="16"/>
    </row>
    <row r="232" spans="13:14" s="6" customFormat="1" ht="15.75">
      <c r="M232" s="45"/>
      <c r="N232" s="16"/>
    </row>
    <row r="233" spans="13:14" s="6" customFormat="1" ht="15.75">
      <c r="M233" s="45"/>
      <c r="N233" s="16"/>
    </row>
    <row r="234" spans="13:14" s="6" customFormat="1" ht="15.75">
      <c r="M234" s="45"/>
      <c r="N234" s="16"/>
    </row>
    <row r="235" spans="13:14" s="6" customFormat="1" ht="15.75">
      <c r="M235" s="45"/>
      <c r="N235" s="16"/>
    </row>
    <row r="236" spans="13:14" s="6" customFormat="1" ht="15.75">
      <c r="M236" s="45"/>
      <c r="N236" s="16"/>
    </row>
    <row r="237" spans="13:14" s="6" customFormat="1" ht="15.75">
      <c r="M237" s="45"/>
      <c r="N237" s="16"/>
    </row>
    <row r="238" spans="13:14" s="6" customFormat="1" ht="15.75">
      <c r="M238" s="45"/>
      <c r="N238" s="16"/>
    </row>
    <row r="239" spans="13:14" s="6" customFormat="1" ht="15.75">
      <c r="M239" s="45"/>
      <c r="N239" s="16"/>
    </row>
    <row r="240" spans="13:14" s="6" customFormat="1" ht="15.75">
      <c r="M240" s="45"/>
      <c r="N240" s="16"/>
    </row>
    <row r="241" spans="13:14" s="6" customFormat="1" ht="15.75">
      <c r="M241" s="45"/>
      <c r="N241" s="16"/>
    </row>
    <row r="242" spans="13:14" s="6" customFormat="1" ht="15.75">
      <c r="M242" s="45"/>
      <c r="N242" s="16"/>
    </row>
    <row r="243" spans="13:14" s="6" customFormat="1" ht="15.75">
      <c r="M243" s="45"/>
      <c r="N243" s="16"/>
    </row>
    <row r="244" spans="13:14" s="6" customFormat="1" ht="15.75">
      <c r="M244" s="45"/>
      <c r="N244" s="16"/>
    </row>
    <row r="245" spans="13:14" s="6" customFormat="1" ht="15.75">
      <c r="M245" s="45"/>
      <c r="N245" s="16"/>
    </row>
    <row r="246" spans="13:14" s="6" customFormat="1" ht="15.75">
      <c r="M246" s="45"/>
      <c r="N246" s="16"/>
    </row>
    <row r="247" spans="13:14" s="6" customFormat="1" ht="15.75">
      <c r="M247" s="45"/>
      <c r="N247" s="16"/>
    </row>
    <row r="248" spans="13:14" s="6" customFormat="1" ht="15.75">
      <c r="M248" s="45"/>
      <c r="N248" s="16"/>
    </row>
    <row r="249" spans="13:14" s="6" customFormat="1" ht="15.75">
      <c r="M249" s="45"/>
      <c r="N249" s="16"/>
    </row>
    <row r="250" spans="13:14" s="6" customFormat="1" ht="15.75">
      <c r="M250" s="45"/>
      <c r="N250" s="16"/>
    </row>
    <row r="251" spans="13:14" s="6" customFormat="1" ht="15.75">
      <c r="M251" s="45"/>
      <c r="N251" s="16"/>
    </row>
    <row r="252" spans="13:14" s="6" customFormat="1" ht="15.75">
      <c r="M252" s="45"/>
      <c r="N252" s="16"/>
    </row>
    <row r="253" spans="13:14" s="6" customFormat="1" ht="15.75">
      <c r="M253" s="45"/>
      <c r="N253" s="16"/>
    </row>
    <row r="254" spans="13:14" s="6" customFormat="1" ht="15.75">
      <c r="M254" s="45"/>
      <c r="N254" s="16"/>
    </row>
    <row r="255" spans="13:14" s="6" customFormat="1" ht="15.75">
      <c r="M255" s="45"/>
      <c r="N255" s="16"/>
    </row>
    <row r="256" spans="13:14" s="6" customFormat="1" ht="15.75">
      <c r="M256" s="45"/>
      <c r="N256" s="16"/>
    </row>
    <row r="257" spans="13:14" s="6" customFormat="1" ht="15.75">
      <c r="M257" s="45"/>
      <c r="N257" s="16"/>
    </row>
    <row r="258" spans="13:14" s="6" customFormat="1" ht="15.75">
      <c r="M258" s="45"/>
      <c r="N258" s="16"/>
    </row>
    <row r="259" spans="13:14" s="6" customFormat="1" ht="15.75">
      <c r="M259" s="45"/>
      <c r="N259" s="16"/>
    </row>
    <row r="260" spans="13:14" s="6" customFormat="1" ht="15.75">
      <c r="M260" s="45"/>
      <c r="N260" s="16"/>
    </row>
    <row r="261" spans="13:14" s="6" customFormat="1" ht="15.75">
      <c r="M261" s="45"/>
      <c r="N261" s="16"/>
    </row>
    <row r="262" spans="13:14" s="6" customFormat="1" ht="15.75">
      <c r="M262" s="45"/>
      <c r="N262" s="16"/>
    </row>
    <row r="263" spans="13:14" s="6" customFormat="1" ht="15.75">
      <c r="M263" s="45"/>
      <c r="N263" s="16"/>
    </row>
    <row r="264" spans="13:14" s="6" customFormat="1" ht="15.75">
      <c r="M264" s="45"/>
      <c r="N264" s="16"/>
    </row>
    <row r="265" spans="13:14" s="6" customFormat="1" ht="15.75">
      <c r="M265" s="45"/>
      <c r="N265" s="16"/>
    </row>
    <row r="266" spans="13:14" s="6" customFormat="1" ht="15.75">
      <c r="M266" s="45"/>
      <c r="N266" s="16"/>
    </row>
    <row r="267" spans="13:14" s="6" customFormat="1" ht="15.75">
      <c r="M267" s="45"/>
      <c r="N267" s="16"/>
    </row>
    <row r="268" spans="13:14" s="6" customFormat="1" ht="15.75">
      <c r="M268" s="45"/>
      <c r="N268" s="16"/>
    </row>
    <row r="269" spans="13:14" s="6" customFormat="1" ht="15.75">
      <c r="M269" s="45"/>
      <c r="N269" s="16"/>
    </row>
    <row r="270" spans="13:14" s="6" customFormat="1" ht="15.75">
      <c r="M270" s="45"/>
      <c r="N270" s="16"/>
    </row>
    <row r="271" spans="13:14" s="6" customFormat="1" ht="15.75">
      <c r="M271" s="45"/>
      <c r="N271" s="16"/>
    </row>
    <row r="272" spans="13:14" s="6" customFormat="1" ht="15.75">
      <c r="M272" s="45"/>
      <c r="N272" s="16"/>
    </row>
    <row r="273" spans="13:14" s="6" customFormat="1" ht="15.75">
      <c r="M273" s="45"/>
      <c r="N273" s="16"/>
    </row>
    <row r="274" spans="13:14" s="6" customFormat="1" ht="15.75">
      <c r="M274" s="45"/>
      <c r="N274" s="16"/>
    </row>
    <row r="275" spans="13:14" s="6" customFormat="1" ht="15.75">
      <c r="M275" s="45"/>
      <c r="N275" s="16"/>
    </row>
    <row r="276" spans="13:14" s="6" customFormat="1" ht="15.75">
      <c r="M276" s="45"/>
      <c r="N276" s="16"/>
    </row>
    <row r="277" spans="13:14" s="6" customFormat="1" ht="15.75">
      <c r="M277" s="45"/>
      <c r="N277" s="16"/>
    </row>
    <row r="278" spans="13:14" s="6" customFormat="1" ht="15.75">
      <c r="M278" s="45"/>
      <c r="N278" s="16"/>
    </row>
    <row r="279" spans="13:14" s="6" customFormat="1" ht="15.75">
      <c r="M279" s="45"/>
      <c r="N279" s="16"/>
    </row>
    <row r="280" spans="13:14" s="6" customFormat="1" ht="15.75">
      <c r="M280" s="45"/>
      <c r="N280" s="16"/>
    </row>
    <row r="281" spans="13:14" s="6" customFormat="1" ht="15.75">
      <c r="M281" s="45"/>
      <c r="N281" s="16"/>
    </row>
    <row r="282" spans="13:14" s="6" customFormat="1" ht="15.75">
      <c r="M282" s="45"/>
      <c r="N282" s="16"/>
    </row>
    <row r="283" spans="13:14" s="6" customFormat="1" ht="15.75">
      <c r="M283" s="45"/>
      <c r="N283" s="16"/>
    </row>
    <row r="284" spans="13:14" s="6" customFormat="1" ht="15.75">
      <c r="M284" s="45"/>
      <c r="N284" s="16"/>
    </row>
    <row r="285" spans="13:14" s="6" customFormat="1" ht="15.75">
      <c r="M285" s="45"/>
      <c r="N285" s="16"/>
    </row>
    <row r="286" spans="13:14" s="6" customFormat="1" ht="15.75">
      <c r="M286" s="45"/>
      <c r="N286" s="16"/>
    </row>
    <row r="287" spans="13:14" s="6" customFormat="1" ht="15.75">
      <c r="M287" s="45"/>
      <c r="N287" s="16"/>
    </row>
    <row r="288" spans="13:14" s="6" customFormat="1" ht="15.75">
      <c r="M288" s="45"/>
      <c r="N288" s="16"/>
    </row>
    <row r="289" spans="13:14" s="6" customFormat="1" ht="15.75">
      <c r="M289" s="45"/>
      <c r="N289" s="16"/>
    </row>
    <row r="290" spans="13:14" s="6" customFormat="1" ht="15.75">
      <c r="M290" s="45"/>
      <c r="N290" s="16"/>
    </row>
    <row r="291" spans="13:14" s="6" customFormat="1" ht="15.75">
      <c r="M291" s="45"/>
      <c r="N291" s="16"/>
    </row>
    <row r="292" spans="13:14" s="6" customFormat="1" ht="15.75">
      <c r="M292" s="45"/>
      <c r="N292" s="16"/>
    </row>
    <row r="293" spans="13:14" s="6" customFormat="1" ht="15.75">
      <c r="M293" s="45"/>
      <c r="N293" s="16"/>
    </row>
    <row r="294" spans="13:14" s="6" customFormat="1" ht="15.75">
      <c r="M294" s="45"/>
      <c r="N294" s="16"/>
    </row>
    <row r="295" spans="13:14" s="6" customFormat="1" ht="15.75">
      <c r="M295" s="45"/>
      <c r="N295" s="16"/>
    </row>
    <row r="296" spans="13:14" s="6" customFormat="1" ht="15.75">
      <c r="M296" s="45"/>
      <c r="N296" s="16"/>
    </row>
    <row r="297" spans="13:14" s="6" customFormat="1" ht="15.75">
      <c r="M297" s="45"/>
      <c r="N297" s="16"/>
    </row>
    <row r="298" spans="13:14" s="6" customFormat="1" ht="15.75">
      <c r="M298" s="45"/>
      <c r="N298" s="16"/>
    </row>
    <row r="299" spans="13:14" s="6" customFormat="1" ht="15.75">
      <c r="M299" s="45"/>
      <c r="N299" s="16"/>
    </row>
    <row r="300" spans="13:14" s="6" customFormat="1" ht="15.75">
      <c r="M300" s="45"/>
      <c r="N300" s="16"/>
    </row>
    <row r="301" spans="13:14" s="6" customFormat="1" ht="15.75">
      <c r="M301" s="45"/>
      <c r="N301" s="16"/>
    </row>
    <row r="302" spans="13:14" s="6" customFormat="1" ht="15.75">
      <c r="M302" s="45"/>
      <c r="N302" s="16"/>
    </row>
    <row r="303" spans="13:14" s="6" customFormat="1" ht="15.75">
      <c r="M303" s="45"/>
      <c r="N303" s="16"/>
    </row>
    <row r="304" spans="13:14" s="6" customFormat="1" ht="15.75">
      <c r="M304" s="45"/>
      <c r="N304" s="16"/>
    </row>
    <row r="305" spans="13:14" s="6" customFormat="1" ht="15.75">
      <c r="M305" s="45"/>
      <c r="N305" s="16"/>
    </row>
    <row r="306" spans="13:14" s="6" customFormat="1" ht="15.75">
      <c r="M306" s="45"/>
      <c r="N306" s="16"/>
    </row>
    <row r="307" spans="13:14" s="6" customFormat="1" ht="15.75">
      <c r="M307" s="45"/>
      <c r="N307" s="16"/>
    </row>
    <row r="308" spans="13:14" s="6" customFormat="1" ht="15.75">
      <c r="M308" s="45"/>
      <c r="N308" s="16"/>
    </row>
    <row r="309" spans="13:14" s="6" customFormat="1" ht="15.75">
      <c r="M309" s="45"/>
      <c r="N309" s="16"/>
    </row>
    <row r="310" spans="13:14" s="6" customFormat="1" ht="15.75">
      <c r="M310" s="45"/>
      <c r="N310" s="16"/>
    </row>
    <row r="311" spans="13:14" s="6" customFormat="1" ht="15.75">
      <c r="M311" s="45"/>
      <c r="N311" s="16"/>
    </row>
    <row r="312" spans="13:14" s="6" customFormat="1" ht="15.75">
      <c r="M312" s="45"/>
      <c r="N312" s="16"/>
    </row>
    <row r="313" spans="13:14" s="6" customFormat="1" ht="15.75">
      <c r="M313" s="45"/>
      <c r="N313" s="16"/>
    </row>
    <row r="314" spans="13:14" s="6" customFormat="1" ht="15.75">
      <c r="M314" s="45"/>
      <c r="N314" s="16"/>
    </row>
    <row r="315" spans="13:14" s="6" customFormat="1" ht="15.75">
      <c r="M315" s="45"/>
      <c r="N315" s="16"/>
    </row>
    <row r="316" spans="13:14" s="6" customFormat="1" ht="15.75">
      <c r="M316" s="45"/>
      <c r="N316" s="16"/>
    </row>
    <row r="317" spans="13:14" s="6" customFormat="1" ht="15.75">
      <c r="M317" s="45"/>
      <c r="N317" s="16"/>
    </row>
    <row r="318" spans="13:14" s="6" customFormat="1" ht="15.75">
      <c r="M318" s="45"/>
      <c r="N318" s="16"/>
    </row>
    <row r="319" spans="13:14" s="6" customFormat="1" ht="15.75">
      <c r="M319" s="45"/>
      <c r="N319" s="16"/>
    </row>
    <row r="320" spans="13:14" s="6" customFormat="1" ht="15.75">
      <c r="M320" s="45"/>
      <c r="N320" s="16"/>
    </row>
    <row r="321" spans="13:14" s="6" customFormat="1" ht="15.75">
      <c r="M321" s="45"/>
      <c r="N321" s="16"/>
    </row>
    <row r="322" spans="13:14" s="6" customFormat="1" ht="15.75">
      <c r="M322" s="45"/>
      <c r="N322" s="16"/>
    </row>
    <row r="323" spans="13:14" s="6" customFormat="1" ht="15.75">
      <c r="M323" s="45"/>
      <c r="N323" s="16"/>
    </row>
    <row r="324" spans="13:14" s="6" customFormat="1" ht="15.75">
      <c r="M324" s="45"/>
      <c r="N324" s="16"/>
    </row>
    <row r="325" spans="13:14" s="6" customFormat="1" ht="15.75">
      <c r="M325" s="45"/>
      <c r="N325" s="16"/>
    </row>
    <row r="326" spans="13:14" s="6" customFormat="1" ht="15.75">
      <c r="M326" s="45"/>
      <c r="N326" s="16"/>
    </row>
    <row r="327" spans="13:14" s="6" customFormat="1" ht="15.75">
      <c r="M327" s="45"/>
      <c r="N327" s="16"/>
    </row>
    <row r="328" spans="13:14" s="6" customFormat="1" ht="15.75">
      <c r="M328" s="45"/>
      <c r="N328" s="16"/>
    </row>
    <row r="329" spans="13:14" s="6" customFormat="1" ht="15.75">
      <c r="M329" s="45"/>
      <c r="N329" s="16"/>
    </row>
    <row r="330" spans="13:14" s="6" customFormat="1" ht="15.75">
      <c r="M330" s="45"/>
      <c r="N330" s="16"/>
    </row>
    <row r="331" spans="13:14" s="6" customFormat="1" ht="15.75">
      <c r="M331" s="45"/>
      <c r="N331" s="16"/>
    </row>
    <row r="332" spans="13:14" s="6" customFormat="1" ht="15.75">
      <c r="M332" s="45"/>
      <c r="N332" s="16"/>
    </row>
    <row r="333" spans="13:14" s="6" customFormat="1" ht="15.75">
      <c r="M333" s="45"/>
      <c r="N333" s="16"/>
    </row>
    <row r="334" spans="13:14" s="6" customFormat="1" ht="15.75">
      <c r="M334" s="45"/>
      <c r="N334" s="16"/>
    </row>
    <row r="335" spans="13:14" s="6" customFormat="1" ht="15.75">
      <c r="M335" s="45"/>
      <c r="N335" s="16"/>
    </row>
    <row r="336" spans="13:14" s="6" customFormat="1" ht="15.75">
      <c r="M336" s="45"/>
      <c r="N336" s="16"/>
    </row>
    <row r="337" spans="13:14" s="6" customFormat="1" ht="15.75">
      <c r="M337" s="45"/>
      <c r="N337" s="16"/>
    </row>
    <row r="338" spans="13:14" s="6" customFormat="1" ht="15.75">
      <c r="M338" s="45"/>
      <c r="N338" s="16"/>
    </row>
    <row r="339" spans="13:14" s="6" customFormat="1" ht="15.75">
      <c r="M339" s="45"/>
      <c r="N339" s="16"/>
    </row>
    <row r="340" spans="13:14" s="6" customFormat="1" ht="15.75">
      <c r="M340" s="45"/>
      <c r="N340" s="16"/>
    </row>
    <row r="341" spans="13:14" s="6" customFormat="1" ht="15.75">
      <c r="M341" s="45"/>
      <c r="N341" s="16"/>
    </row>
    <row r="342" spans="13:14" s="6" customFormat="1" ht="15.75">
      <c r="M342" s="45"/>
      <c r="N342" s="16"/>
    </row>
    <row r="343" spans="13:14" s="6" customFormat="1" ht="15.75">
      <c r="M343" s="45"/>
      <c r="N343" s="16"/>
    </row>
    <row r="344" spans="13:14" s="6" customFormat="1" ht="15.75">
      <c r="M344" s="45"/>
      <c r="N344" s="16"/>
    </row>
    <row r="345" spans="13:14" s="6" customFormat="1" ht="15.75">
      <c r="M345" s="45"/>
      <c r="N345" s="16"/>
    </row>
    <row r="346" spans="13:14" s="6" customFormat="1" ht="15.75">
      <c r="M346" s="45"/>
      <c r="N346" s="16"/>
    </row>
    <row r="347" spans="13:14" s="6" customFormat="1" ht="15.75">
      <c r="M347" s="45"/>
      <c r="N347" s="16"/>
    </row>
    <row r="348" spans="13:14" s="6" customFormat="1" ht="15.75">
      <c r="M348" s="45"/>
      <c r="N348" s="16"/>
    </row>
    <row r="349" spans="13:14" s="6" customFormat="1" ht="15.75">
      <c r="M349" s="45"/>
      <c r="N349" s="16"/>
    </row>
    <row r="350" spans="13:14" s="6" customFormat="1" ht="15.75">
      <c r="M350" s="45"/>
      <c r="N350" s="16"/>
    </row>
    <row r="351" spans="13:14" s="6" customFormat="1" ht="15.75">
      <c r="M351" s="45"/>
      <c r="N351" s="16"/>
    </row>
    <row r="352" spans="13:14" s="6" customFormat="1" ht="15.75">
      <c r="M352" s="45"/>
      <c r="N352" s="16"/>
    </row>
    <row r="353" spans="13:14" s="6" customFormat="1" ht="15.75">
      <c r="M353" s="45"/>
      <c r="N353" s="16"/>
    </row>
    <row r="354" spans="13:14" s="6" customFormat="1" ht="15.75">
      <c r="M354" s="45"/>
      <c r="N354" s="16"/>
    </row>
    <row r="355" spans="13:14" s="6" customFormat="1" ht="15.75">
      <c r="M355" s="45"/>
      <c r="N355" s="16"/>
    </row>
    <row r="356" spans="13:14" s="6" customFormat="1" ht="15.75">
      <c r="M356" s="45"/>
      <c r="N356" s="16"/>
    </row>
    <row r="357" spans="13:14" s="6" customFormat="1" ht="15.75">
      <c r="M357" s="45"/>
      <c r="N357" s="16"/>
    </row>
    <row r="358" spans="13:14" s="6" customFormat="1" ht="15.75">
      <c r="M358" s="45"/>
      <c r="N358" s="16"/>
    </row>
    <row r="359" spans="13:14" s="6" customFormat="1" ht="15.75">
      <c r="M359" s="45"/>
      <c r="N359" s="16"/>
    </row>
    <row r="360" spans="13:14" s="6" customFormat="1" ht="15.75">
      <c r="M360" s="45"/>
      <c r="N360" s="16"/>
    </row>
    <row r="361" spans="13:14" s="6" customFormat="1" ht="15.75">
      <c r="M361" s="45"/>
      <c r="N361" s="16"/>
    </row>
    <row r="362" spans="13:14" s="6" customFormat="1" ht="15.75">
      <c r="M362" s="45"/>
      <c r="N362" s="16"/>
    </row>
    <row r="363" spans="13:14" s="6" customFormat="1" ht="15.75">
      <c r="M363" s="45"/>
      <c r="N363" s="16"/>
    </row>
    <row r="364" spans="13:14" s="6" customFormat="1" ht="15.75">
      <c r="M364" s="45"/>
      <c r="N364" s="16"/>
    </row>
    <row r="365" spans="13:14" s="6" customFormat="1" ht="15.75">
      <c r="M365" s="45"/>
      <c r="N365" s="16"/>
    </row>
    <row r="366" spans="13:14" s="6" customFormat="1" ht="15.75">
      <c r="M366" s="45"/>
      <c r="N366" s="16"/>
    </row>
    <row r="367" spans="13:14" s="6" customFormat="1" ht="15.75">
      <c r="M367" s="45"/>
      <c r="N367" s="16"/>
    </row>
  </sheetData>
  <sheetProtection/>
  <mergeCells count="13">
    <mergeCell ref="A83:M83"/>
    <mergeCell ref="A45:M45"/>
    <mergeCell ref="H4:H5"/>
    <mergeCell ref="I4:I5"/>
    <mergeCell ref="J4:J5"/>
    <mergeCell ref="M4:M5"/>
    <mergeCell ref="A4:E5"/>
    <mergeCell ref="B8:E8"/>
    <mergeCell ref="F4:F5"/>
    <mergeCell ref="G4:G5"/>
    <mergeCell ref="A42:M44"/>
    <mergeCell ref="L4:L5"/>
    <mergeCell ref="K4:K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22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R88"/>
  <sheetViews>
    <sheetView showGridLines="0" tabSelected="1" view="pageBreakPreview" zoomScale="60" zoomScaleNormal="60" zoomScalePageLayoutView="0" workbookViewId="0" topLeftCell="A1">
      <selection activeCell="J87" sqref="J87"/>
    </sheetView>
  </sheetViews>
  <sheetFormatPr defaultColWidth="9.77734375" defaultRowHeight="15.75"/>
  <cols>
    <col min="1" max="4" width="2.77734375" style="1" customWidth="1"/>
    <col min="5" max="5" width="52.88671875" style="1" customWidth="1"/>
    <col min="6" max="7" width="12.6640625" style="1" customWidth="1"/>
    <col min="8" max="9" width="12.77734375" style="1" customWidth="1"/>
    <col min="10" max="11" width="12.6640625" style="1" customWidth="1"/>
    <col min="12" max="12" width="1.77734375" style="1" customWidth="1"/>
    <col min="13" max="14" width="14.77734375" style="1" customWidth="1"/>
    <col min="15" max="17" width="9.77734375" style="1" customWidth="1"/>
    <col min="18" max="18" width="12.77734375" style="1" customWidth="1"/>
    <col min="19" max="19" width="10.10546875" style="1" bestFit="1" customWidth="1"/>
    <col min="20" max="25" width="9.77734375" style="1" customWidth="1"/>
    <col min="26" max="27" width="5.77734375" style="1" customWidth="1"/>
    <col min="28" max="30" width="9.77734375" style="1" customWidth="1"/>
    <col min="31" max="31" width="12.77734375" style="1" customWidth="1"/>
    <col min="32" max="16384" width="9.77734375" style="1" customWidth="1"/>
  </cols>
  <sheetData>
    <row r="1" spans="1:14" ht="26.25">
      <c r="A1" s="326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47" t="s">
        <v>52</v>
      </c>
    </row>
    <row r="2" spans="1:14" ht="24" customHeight="1">
      <c r="A2" s="326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>
      <c r="A3" s="399"/>
      <c r="B3" s="399"/>
      <c r="C3" s="399"/>
      <c r="D3" s="399"/>
      <c r="E3" s="399"/>
      <c r="F3" s="94"/>
      <c r="G3" s="94"/>
      <c r="H3" s="94"/>
      <c r="I3" s="94"/>
      <c r="J3" s="94"/>
      <c r="K3" s="94"/>
      <c r="L3" s="94"/>
      <c r="M3" s="94"/>
      <c r="N3" s="94"/>
    </row>
    <row r="4" spans="1:14" ht="24.75" customHeight="1">
      <c r="A4" s="372" t="s">
        <v>231</v>
      </c>
      <c r="B4" s="400"/>
      <c r="C4" s="400"/>
      <c r="D4" s="400"/>
      <c r="E4" s="400"/>
      <c r="F4" s="378">
        <v>2000</v>
      </c>
      <c r="G4" s="378">
        <v>2001</v>
      </c>
      <c r="H4" s="378">
        <v>2002</v>
      </c>
      <c r="I4" s="378">
        <v>2003</v>
      </c>
      <c r="J4" s="378">
        <v>2004</v>
      </c>
      <c r="K4" s="378">
        <v>2005</v>
      </c>
      <c r="L4" s="383"/>
      <c r="M4" s="378" t="s">
        <v>449</v>
      </c>
      <c r="N4" s="378"/>
    </row>
    <row r="5" spans="1:14" ht="24.75" customHeight="1">
      <c r="A5" s="401"/>
      <c r="B5" s="401"/>
      <c r="C5" s="401"/>
      <c r="D5" s="401"/>
      <c r="E5" s="401"/>
      <c r="F5" s="381"/>
      <c r="G5" s="381"/>
      <c r="H5" s="381"/>
      <c r="I5" s="381"/>
      <c r="J5" s="381"/>
      <c r="K5" s="381"/>
      <c r="L5" s="354"/>
      <c r="M5" s="340" t="s">
        <v>232</v>
      </c>
      <c r="N5" s="340" t="s">
        <v>233</v>
      </c>
    </row>
    <row r="6" spans="1:14" ht="11.25" customHeight="1">
      <c r="A6" s="108"/>
      <c r="B6" s="108"/>
      <c r="C6" s="108"/>
      <c r="D6" s="108"/>
      <c r="E6" s="108"/>
      <c r="F6" s="316"/>
      <c r="G6" s="316"/>
      <c r="H6" s="316"/>
      <c r="I6" s="316"/>
      <c r="J6" s="316"/>
      <c r="K6" s="316"/>
      <c r="L6" s="293"/>
      <c r="M6" s="335"/>
      <c r="N6" s="335"/>
    </row>
    <row r="7" spans="1:14" s="6" customFormat="1" ht="30" customHeight="1">
      <c r="A7" s="302" t="s">
        <v>260</v>
      </c>
      <c r="B7" s="18"/>
      <c r="C7" s="18"/>
      <c r="D7" s="18"/>
      <c r="E7" s="18"/>
      <c r="F7" s="4"/>
      <c r="G7" s="4"/>
      <c r="H7" s="4"/>
      <c r="I7" s="4"/>
      <c r="J7" s="4"/>
      <c r="K7" s="4"/>
      <c r="L7" s="5"/>
      <c r="M7" s="5"/>
      <c r="N7" s="5"/>
    </row>
    <row r="8" spans="1:14" s="6" customFormat="1" ht="16.5" customHeight="1">
      <c r="A8" s="3"/>
      <c r="B8" s="3" t="s">
        <v>187</v>
      </c>
      <c r="C8" s="3"/>
      <c r="D8" s="3"/>
      <c r="E8" s="3"/>
      <c r="F8" s="138"/>
      <c r="G8" s="138"/>
      <c r="H8" s="138"/>
      <c r="I8" s="138"/>
      <c r="J8" s="138"/>
      <c r="K8" s="138"/>
      <c r="L8" s="139"/>
      <c r="M8" s="139"/>
      <c r="N8" s="140"/>
    </row>
    <row r="9" spans="1:14" s="6" customFormat="1" ht="12.75" customHeight="1">
      <c r="A9" s="232"/>
      <c r="B9" s="228" t="s">
        <v>59</v>
      </c>
      <c r="C9" s="232"/>
      <c r="D9" s="232"/>
      <c r="E9" s="232"/>
      <c r="F9" s="279">
        <v>22499.95</v>
      </c>
      <c r="G9" s="279">
        <v>22499.95</v>
      </c>
      <c r="H9" s="279">
        <v>22499.95</v>
      </c>
      <c r="I9" s="279">
        <v>22499.95</v>
      </c>
      <c r="J9" s="279">
        <v>22499.95</v>
      </c>
      <c r="K9" s="279">
        <v>22499.95</v>
      </c>
      <c r="L9" s="280"/>
      <c r="M9" s="281">
        <v>1964375</v>
      </c>
      <c r="N9" s="279">
        <v>22499.95</v>
      </c>
    </row>
    <row r="10" spans="1:14" s="6" customFormat="1" ht="29.25" customHeight="1">
      <c r="A10" s="302" t="s">
        <v>253</v>
      </c>
      <c r="B10" s="18"/>
      <c r="C10" s="18"/>
      <c r="D10" s="18"/>
      <c r="E10" s="18"/>
      <c r="F10" s="42"/>
      <c r="G10" s="42"/>
      <c r="H10" s="42"/>
      <c r="I10" s="42"/>
      <c r="J10" s="42"/>
      <c r="K10" s="42"/>
      <c r="L10" s="5"/>
      <c r="M10" s="42"/>
      <c r="N10" s="5"/>
    </row>
    <row r="11" spans="1:14" s="6" customFormat="1" ht="16.5" customHeight="1">
      <c r="A11" s="3"/>
      <c r="B11" s="3" t="s">
        <v>188</v>
      </c>
      <c r="C11" s="3"/>
      <c r="D11" s="3"/>
      <c r="E11" s="3"/>
      <c r="F11" s="141"/>
      <c r="G11" s="141"/>
      <c r="H11" s="141"/>
      <c r="I11" s="141"/>
      <c r="J11" s="141"/>
      <c r="K11" s="141"/>
      <c r="L11" s="142"/>
      <c r="M11" s="141"/>
      <c r="N11" s="142"/>
    </row>
    <row r="12" spans="1:14" s="6" customFormat="1" ht="15" customHeight="1">
      <c r="A12" s="18"/>
      <c r="B12" s="29" t="s">
        <v>60</v>
      </c>
      <c r="C12" s="18"/>
      <c r="D12" s="18"/>
      <c r="E12" s="18"/>
      <c r="F12" s="185">
        <v>582.0762268360596</v>
      </c>
      <c r="G12" s="185">
        <v>588.5870413045362</v>
      </c>
      <c r="H12" s="185">
        <v>598.1155069233487</v>
      </c>
      <c r="I12" s="185">
        <v>607.2202382671961</v>
      </c>
      <c r="J12" s="185">
        <v>615.9377687505972</v>
      </c>
      <c r="K12" s="185">
        <v>622.5567167927039</v>
      </c>
      <c r="L12" s="185"/>
      <c r="M12" s="185">
        <v>53</v>
      </c>
      <c r="N12" s="185">
        <v>630.567667928151</v>
      </c>
    </row>
    <row r="13" spans="1:14" s="6" customFormat="1" ht="30.75" customHeight="1">
      <c r="A13" s="302" t="s">
        <v>100</v>
      </c>
      <c r="B13" s="18"/>
      <c r="C13" s="18"/>
      <c r="D13" s="18"/>
      <c r="E13" s="18"/>
      <c r="F13" s="143"/>
      <c r="G13" s="143"/>
      <c r="H13" s="143"/>
      <c r="I13" s="143"/>
      <c r="J13" s="143"/>
      <c r="K13" s="143"/>
      <c r="L13" s="5"/>
      <c r="M13" s="143"/>
      <c r="N13" s="5"/>
    </row>
    <row r="14" spans="1:17" s="6" customFormat="1" ht="16.5" customHeight="1">
      <c r="A14" s="3"/>
      <c r="B14" s="3" t="s">
        <v>189</v>
      </c>
      <c r="C14" s="3"/>
      <c r="D14" s="3"/>
      <c r="E14" s="3"/>
      <c r="F14" s="144"/>
      <c r="G14" s="144"/>
      <c r="H14" s="144"/>
      <c r="I14" s="144"/>
      <c r="J14" s="144"/>
      <c r="K14" s="144"/>
      <c r="L14" s="35"/>
      <c r="M14" s="144"/>
      <c r="N14" s="144"/>
      <c r="O14" s="16"/>
      <c r="P14" s="16"/>
      <c r="Q14" s="16"/>
    </row>
    <row r="15" spans="1:17" s="6" customFormat="1" ht="14.25" customHeight="1">
      <c r="A15" s="232"/>
      <c r="B15" s="228" t="s">
        <v>409</v>
      </c>
      <c r="C15" s="232"/>
      <c r="D15" s="232"/>
      <c r="E15" s="232"/>
      <c r="F15" s="282">
        <v>21.86064474631216</v>
      </c>
      <c r="G15" s="282">
        <v>21.82210177782842</v>
      </c>
      <c r="H15" s="282">
        <v>21.618689081215187</v>
      </c>
      <c r="I15" s="282">
        <v>21.59653209441223</v>
      </c>
      <c r="J15" s="282">
        <v>21.6615438433795</v>
      </c>
      <c r="K15" s="282">
        <v>21.126689675777147</v>
      </c>
      <c r="L15" s="283"/>
      <c r="M15" s="282">
        <v>18.97</v>
      </c>
      <c r="N15" s="282">
        <v>20.59404664914591</v>
      </c>
      <c r="O15" s="16"/>
      <c r="P15" s="16"/>
      <c r="Q15" s="16"/>
    </row>
    <row r="16" spans="1:17" s="6" customFormat="1" ht="6" customHeight="1">
      <c r="A16" s="3"/>
      <c r="B16" s="3"/>
      <c r="C16" s="3"/>
      <c r="D16" s="3"/>
      <c r="E16" s="3"/>
      <c r="F16" s="144"/>
      <c r="G16" s="144"/>
      <c r="H16" s="144"/>
      <c r="I16" s="144"/>
      <c r="J16" s="144"/>
      <c r="K16" s="144"/>
      <c r="L16" s="35"/>
      <c r="M16" s="144"/>
      <c r="N16" s="144"/>
      <c r="O16" s="16"/>
      <c r="P16" s="16"/>
      <c r="Q16" s="16"/>
    </row>
    <row r="17" spans="1:17" s="6" customFormat="1" ht="16.5" customHeight="1">
      <c r="A17" s="3"/>
      <c r="B17" s="3" t="s">
        <v>190</v>
      </c>
      <c r="C17" s="3"/>
      <c r="D17" s="3"/>
      <c r="E17" s="3"/>
      <c r="F17" s="35"/>
      <c r="G17" s="35"/>
      <c r="H17" s="35"/>
      <c r="I17" s="35"/>
      <c r="J17" s="35"/>
      <c r="K17" s="35"/>
      <c r="L17" s="144"/>
      <c r="M17" s="35"/>
      <c r="N17" s="144"/>
      <c r="O17" s="16"/>
      <c r="P17" s="16"/>
      <c r="Q17" s="16"/>
    </row>
    <row r="18" spans="1:17" s="6" customFormat="1" ht="14.25" customHeight="1">
      <c r="A18" s="3"/>
      <c r="B18" s="29" t="s">
        <v>409</v>
      </c>
      <c r="C18" s="3"/>
      <c r="D18" s="3"/>
      <c r="E18" s="3"/>
      <c r="F18" s="35">
        <v>3.273652586616187</v>
      </c>
      <c r="G18" s="35">
        <v>3.2747424164545387</v>
      </c>
      <c r="H18" s="35">
        <v>3.291753510608045</v>
      </c>
      <c r="I18" s="35">
        <v>3.3027079746091927</v>
      </c>
      <c r="J18" s="35">
        <v>3.2987532839790314</v>
      </c>
      <c r="K18" s="35">
        <v>3.3905419919835773</v>
      </c>
      <c r="L18" s="144"/>
      <c r="M18" s="35">
        <v>4.8</v>
      </c>
      <c r="N18" s="144">
        <v>3.39666476854913</v>
      </c>
      <c r="O18" s="16"/>
      <c r="P18" s="16"/>
      <c r="Q18" s="16"/>
    </row>
    <row r="19" spans="1:17" s="6" customFormat="1" ht="6" customHeight="1">
      <c r="A19" s="3"/>
      <c r="B19" s="3"/>
      <c r="C19" s="3"/>
      <c r="D19" s="3"/>
      <c r="E19" s="3"/>
      <c r="F19" s="35"/>
      <c r="G19" s="35"/>
      <c r="H19" s="35"/>
      <c r="I19" s="35"/>
      <c r="J19" s="35"/>
      <c r="K19" s="35"/>
      <c r="L19" s="144"/>
      <c r="M19" s="35"/>
      <c r="N19" s="144"/>
      <c r="O19" s="16"/>
      <c r="P19" s="16"/>
      <c r="Q19" s="16"/>
    </row>
    <row r="20" spans="1:17" s="6" customFormat="1" ht="16.5" customHeight="1">
      <c r="A20" s="3"/>
      <c r="B20" s="3" t="s">
        <v>191</v>
      </c>
      <c r="C20" s="3"/>
      <c r="D20" s="3"/>
      <c r="E20" s="3"/>
      <c r="F20" s="144"/>
      <c r="G20" s="144"/>
      <c r="H20" s="144"/>
      <c r="I20" s="144"/>
      <c r="J20" s="144"/>
      <c r="K20" s="144"/>
      <c r="L20" s="144"/>
      <c r="M20" s="144"/>
      <c r="N20" s="144"/>
      <c r="O20" s="16"/>
      <c r="P20" s="16"/>
      <c r="Q20" s="16"/>
    </row>
    <row r="21" spans="1:17" s="6" customFormat="1" ht="15.75">
      <c r="A21" s="232"/>
      <c r="B21" s="228" t="s">
        <v>409</v>
      </c>
      <c r="C21" s="232"/>
      <c r="D21" s="232"/>
      <c r="E21" s="232"/>
      <c r="F21" s="282">
        <v>19.968424949878102</v>
      </c>
      <c r="G21" s="282">
        <v>18.3014180225195</v>
      </c>
      <c r="H21" s="282">
        <v>17.100039527729564</v>
      </c>
      <c r="I21" s="282">
        <v>13.475179708602628</v>
      </c>
      <c r="J21" s="282">
        <v>13.650990346371396</v>
      </c>
      <c r="K21" s="282">
        <v>12.763067191111471</v>
      </c>
      <c r="L21" s="282"/>
      <c r="M21" s="282">
        <v>16.2</v>
      </c>
      <c r="N21" s="282">
        <v>12.79335211151915</v>
      </c>
      <c r="O21" s="16"/>
      <c r="P21" s="16"/>
      <c r="Q21" s="16"/>
    </row>
    <row r="22" spans="1:14" s="6" customFormat="1" ht="30" customHeight="1">
      <c r="A22" s="302" t="s">
        <v>263</v>
      </c>
      <c r="B22" s="18"/>
      <c r="C22" s="18"/>
      <c r="D22" s="18"/>
      <c r="E22" s="18"/>
      <c r="F22" s="143"/>
      <c r="G22" s="143"/>
      <c r="H22" s="143"/>
      <c r="I22" s="143"/>
      <c r="J22" s="143"/>
      <c r="K22" s="143"/>
      <c r="L22" s="5"/>
      <c r="M22" s="143"/>
      <c r="N22" s="5"/>
    </row>
    <row r="23" spans="1:15" s="6" customFormat="1" ht="16.5" customHeight="1">
      <c r="A23" s="3"/>
      <c r="B23" s="3" t="s">
        <v>192</v>
      </c>
      <c r="C23" s="3"/>
      <c r="D23" s="3"/>
      <c r="E23" s="3"/>
      <c r="F23" s="68">
        <v>1142.5181889557707</v>
      </c>
      <c r="G23" s="68">
        <v>1082.9322920925667</v>
      </c>
      <c r="H23" s="68">
        <v>1104.1654906465376</v>
      </c>
      <c r="I23" s="68">
        <v>1079.1804897314375</v>
      </c>
      <c r="J23" s="68">
        <v>1083.3778142589117</v>
      </c>
      <c r="K23" s="68">
        <v>1065.6949939135727</v>
      </c>
      <c r="L23" s="68"/>
      <c r="M23" s="68">
        <v>638</v>
      </c>
      <c r="N23" s="68">
        <v>1073.8526339691189</v>
      </c>
      <c r="O23" s="16"/>
    </row>
    <row r="24" spans="1:15" s="6" customFormat="1" ht="20.25" customHeight="1">
      <c r="A24" s="232"/>
      <c r="B24" s="232" t="s">
        <v>193</v>
      </c>
      <c r="C24" s="232"/>
      <c r="D24" s="232"/>
      <c r="E24" s="232"/>
      <c r="F24" s="236">
        <v>1900.8252539912917</v>
      </c>
      <c r="G24" s="236">
        <v>1920.1361461505003</v>
      </c>
      <c r="H24" s="236">
        <v>2546.3706717123937</v>
      </c>
      <c r="I24" s="236">
        <v>2114.271897245435</v>
      </c>
      <c r="J24" s="236">
        <v>2167.7724073205068</v>
      </c>
      <c r="K24" s="236">
        <v>1751.155769471184</v>
      </c>
      <c r="L24" s="236"/>
      <c r="M24" s="236">
        <v>1392</v>
      </c>
      <c r="N24" s="236">
        <v>1649.3537549407115</v>
      </c>
      <c r="O24" s="16"/>
    </row>
    <row r="25" spans="1:15" s="6" customFormat="1" ht="18" customHeight="1">
      <c r="A25" s="3"/>
      <c r="B25" s="3" t="s">
        <v>194</v>
      </c>
      <c r="C25" s="3"/>
      <c r="D25" s="3"/>
      <c r="E25" s="3"/>
      <c r="F25" s="68">
        <v>8543.174168297455</v>
      </c>
      <c r="G25" s="68">
        <v>8566.092496765847</v>
      </c>
      <c r="H25" s="68">
        <v>8654.385209003216</v>
      </c>
      <c r="I25" s="68">
        <v>9006.21292023731</v>
      </c>
      <c r="J25" s="68">
        <v>8650.792134831461</v>
      </c>
      <c r="K25" s="68">
        <v>8705.714729645742</v>
      </c>
      <c r="L25" s="68"/>
      <c r="M25" s="68">
        <v>5328</v>
      </c>
      <c r="N25" s="68">
        <v>8720</v>
      </c>
      <c r="O25" s="16"/>
    </row>
    <row r="26" spans="1:14" s="6" customFormat="1" ht="30" customHeight="1">
      <c r="A26" s="302" t="s">
        <v>423</v>
      </c>
      <c r="B26" s="18"/>
      <c r="C26" s="18"/>
      <c r="D26" s="18"/>
      <c r="E26" s="18"/>
      <c r="F26" s="143"/>
      <c r="G26" s="143"/>
      <c r="H26" s="143"/>
      <c r="I26" s="143"/>
      <c r="J26" s="143"/>
      <c r="K26" s="143"/>
      <c r="L26" s="5"/>
      <c r="M26" s="143"/>
      <c r="N26" s="5"/>
    </row>
    <row r="27" spans="1:14" s="18" customFormat="1" ht="20.25" customHeight="1">
      <c r="A27" s="3"/>
      <c r="B27" s="3" t="s">
        <v>206</v>
      </c>
      <c r="C27" s="3"/>
      <c r="D27" s="3"/>
      <c r="E27" s="3"/>
      <c r="F27" s="187"/>
      <c r="G27" s="187"/>
      <c r="H27" s="187"/>
      <c r="I27" s="187"/>
      <c r="J27" s="187"/>
      <c r="K27" s="187"/>
      <c r="L27" s="139"/>
      <c r="M27" s="187"/>
      <c r="N27" s="35"/>
    </row>
    <row r="28" spans="1:14" s="6" customFormat="1" ht="11.25" customHeight="1">
      <c r="A28" s="248"/>
      <c r="B28" s="248" t="s">
        <v>38</v>
      </c>
      <c r="C28" s="248"/>
      <c r="D28" s="248"/>
      <c r="E28" s="248"/>
      <c r="F28" s="284">
        <v>0.857596739826572</v>
      </c>
      <c r="G28" s="284">
        <v>0.8575208905719294</v>
      </c>
      <c r="H28" s="284">
        <v>0.8857497398689502</v>
      </c>
      <c r="I28" s="284">
        <v>1.0051545889211853</v>
      </c>
      <c r="J28" s="284">
        <v>1.025613563639214</v>
      </c>
      <c r="K28" s="284">
        <v>1.0621423168421829</v>
      </c>
      <c r="L28" s="285"/>
      <c r="M28" s="286">
        <v>0.53565870844056</v>
      </c>
      <c r="N28" s="283">
        <v>0.79</v>
      </c>
    </row>
    <row r="29" spans="1:14" s="6" customFormat="1" ht="30" customHeight="1">
      <c r="A29" s="302" t="s">
        <v>255</v>
      </c>
      <c r="B29" s="18"/>
      <c r="C29" s="18"/>
      <c r="D29" s="18"/>
      <c r="E29" s="18"/>
      <c r="F29" s="143"/>
      <c r="G29" s="143"/>
      <c r="H29" s="143"/>
      <c r="I29" s="143"/>
      <c r="J29" s="143"/>
      <c r="K29" s="143"/>
      <c r="L29" s="5"/>
      <c r="M29" s="143"/>
      <c r="N29" s="5"/>
    </row>
    <row r="30" spans="1:14" s="6" customFormat="1" ht="16.5" customHeight="1">
      <c r="A30" s="3"/>
      <c r="B30" s="3" t="s">
        <v>195</v>
      </c>
      <c r="C30" s="3"/>
      <c r="D30" s="3"/>
      <c r="E30" s="3"/>
      <c r="F30" s="147">
        <v>25.398410916929436</v>
      </c>
      <c r="G30" s="147">
        <v>25.221593776648508</v>
      </c>
      <c r="H30" s="147">
        <v>24.992847009251314</v>
      </c>
      <c r="I30" s="147">
        <v>24.93963130191833</v>
      </c>
      <c r="J30" s="147">
        <v>24.730837065273047</v>
      </c>
      <c r="K30" s="147">
        <v>24.414114861956588</v>
      </c>
      <c r="L30" s="147"/>
      <c r="M30" s="147">
        <v>22.556629926549867</v>
      </c>
      <c r="N30" s="147">
        <v>24.25888693983418</v>
      </c>
    </row>
    <row r="31" spans="1:14" s="6" customFormat="1" ht="30" customHeight="1">
      <c r="A31" s="302" t="s">
        <v>245</v>
      </c>
      <c r="B31" s="18"/>
      <c r="C31" s="18"/>
      <c r="D31" s="18"/>
      <c r="E31" s="18"/>
      <c r="F31" s="143"/>
      <c r="G31" s="143"/>
      <c r="H31" s="143"/>
      <c r="I31" s="143"/>
      <c r="J31" s="143"/>
      <c r="K31" s="143"/>
      <c r="L31" s="5"/>
      <c r="M31" s="143"/>
      <c r="N31" s="5"/>
    </row>
    <row r="32" spans="1:14" s="6" customFormat="1" ht="7.5" customHeight="1">
      <c r="A32" s="18"/>
      <c r="B32" s="18"/>
      <c r="C32" s="18"/>
      <c r="D32" s="18"/>
      <c r="E32" s="18"/>
      <c r="F32" s="145"/>
      <c r="G32" s="145"/>
      <c r="H32" s="145"/>
      <c r="I32" s="145"/>
      <c r="J32" s="145"/>
      <c r="K32" s="145"/>
      <c r="L32" s="146"/>
      <c r="M32" s="145"/>
      <c r="N32" s="146"/>
    </row>
    <row r="33" spans="1:15" s="6" customFormat="1" ht="15.75">
      <c r="A33" s="37"/>
      <c r="B33" s="392" t="s">
        <v>482</v>
      </c>
      <c r="C33" s="392"/>
      <c r="D33" s="392"/>
      <c r="E33" s="392"/>
      <c r="F33" s="147"/>
      <c r="G33" s="147"/>
      <c r="H33" s="147"/>
      <c r="I33" s="147"/>
      <c r="J33" s="147"/>
      <c r="K33" s="147"/>
      <c r="L33" s="147"/>
      <c r="M33" s="147"/>
      <c r="N33" s="147"/>
      <c r="O33" s="16"/>
    </row>
    <row r="34" spans="1:15" s="6" customFormat="1" ht="15.75">
      <c r="A34" s="250"/>
      <c r="B34" s="278" t="s">
        <v>402</v>
      </c>
      <c r="C34" s="237"/>
      <c r="D34" s="237"/>
      <c r="E34" s="237"/>
      <c r="F34" s="287">
        <v>24.451333119177644</v>
      </c>
      <c r="G34" s="287">
        <v>24.442035184289807</v>
      </c>
      <c r="H34" s="287">
        <v>25.161210854391403</v>
      </c>
      <c r="I34" s="287">
        <v>23.740570702076564</v>
      </c>
      <c r="J34" s="287">
        <v>24.02976089248665</v>
      </c>
      <c r="K34" s="287">
        <v>25.74237900821518</v>
      </c>
      <c r="L34" s="287"/>
      <c r="M34" s="287">
        <v>41.13930486967049</v>
      </c>
      <c r="N34" s="287">
        <v>26.560535597971292</v>
      </c>
      <c r="O34" s="16"/>
    </row>
    <row r="35" spans="1:15" s="6" customFormat="1" ht="6" customHeight="1">
      <c r="A35" s="37"/>
      <c r="B35" s="51"/>
      <c r="C35" s="51"/>
      <c r="D35" s="51"/>
      <c r="E35" s="51"/>
      <c r="F35" s="147"/>
      <c r="G35" s="147"/>
      <c r="H35" s="147"/>
      <c r="I35" s="147"/>
      <c r="J35" s="147"/>
      <c r="K35" s="147"/>
      <c r="L35" s="147"/>
      <c r="M35" s="147"/>
      <c r="N35" s="147"/>
      <c r="O35" s="16"/>
    </row>
    <row r="36" spans="1:15" s="6" customFormat="1" ht="16.5" customHeight="1">
      <c r="A36" s="3"/>
      <c r="B36" s="3" t="s">
        <v>502</v>
      </c>
      <c r="C36" s="3"/>
      <c r="D36" s="3"/>
      <c r="E36" s="3"/>
      <c r="F36" s="35"/>
      <c r="G36" s="35"/>
      <c r="H36" s="35"/>
      <c r="I36" s="35"/>
      <c r="J36" s="35"/>
      <c r="K36" s="35"/>
      <c r="L36" s="35"/>
      <c r="M36" s="35"/>
      <c r="N36" s="147"/>
      <c r="O36" s="16"/>
    </row>
    <row r="37" spans="1:14" s="6" customFormat="1" ht="15.75">
      <c r="A37" s="18"/>
      <c r="B37" s="148" t="s">
        <v>402</v>
      </c>
      <c r="C37" s="18"/>
      <c r="D37" s="18"/>
      <c r="E37" s="18"/>
      <c r="F37" s="149">
        <v>3.13</v>
      </c>
      <c r="G37" s="149">
        <v>4.04</v>
      </c>
      <c r="H37" s="149">
        <v>3.69</v>
      </c>
      <c r="I37" s="149">
        <v>4.7</v>
      </c>
      <c r="J37" s="149">
        <v>5.29</v>
      </c>
      <c r="K37" s="149">
        <v>4.19</v>
      </c>
      <c r="L37" s="5"/>
      <c r="M37" s="35">
        <v>3.6</v>
      </c>
      <c r="N37" s="147">
        <v>5.12</v>
      </c>
    </row>
    <row r="38" spans="1:14" s="6" customFormat="1" ht="3.75" customHeight="1">
      <c r="A38" s="18"/>
      <c r="B38" s="148"/>
      <c r="C38" s="18"/>
      <c r="D38" s="18"/>
      <c r="E38" s="18"/>
      <c r="F38" s="149"/>
      <c r="G38" s="149"/>
      <c r="H38" s="149"/>
      <c r="I38" s="149"/>
      <c r="J38" s="149"/>
      <c r="K38" s="149"/>
      <c r="L38" s="5"/>
      <c r="M38" s="35"/>
      <c r="N38" s="147"/>
    </row>
    <row r="39" spans="1:14" s="6" customFormat="1" ht="30" customHeight="1">
      <c r="A39" s="302" t="s">
        <v>18</v>
      </c>
      <c r="B39" s="18"/>
      <c r="C39" s="18"/>
      <c r="D39" s="18"/>
      <c r="E39" s="18"/>
      <c r="F39" s="143"/>
      <c r="G39" s="143"/>
      <c r="H39" s="143"/>
      <c r="I39" s="143"/>
      <c r="J39" s="143"/>
      <c r="K39" s="143"/>
      <c r="L39" s="5"/>
      <c r="M39" s="143"/>
      <c r="N39" s="5"/>
    </row>
    <row r="40" spans="1:14" s="6" customFormat="1" ht="16.5" customHeight="1">
      <c r="A40" s="3"/>
      <c r="B40" s="3" t="s">
        <v>196</v>
      </c>
      <c r="C40" s="3"/>
      <c r="D40" s="3"/>
      <c r="E40" s="3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s="6" customFormat="1" ht="14.25" customHeight="1">
      <c r="A41" s="232"/>
      <c r="B41" s="232" t="s">
        <v>483</v>
      </c>
      <c r="C41" s="232"/>
      <c r="D41" s="232"/>
      <c r="E41" s="232"/>
      <c r="F41" s="281">
        <v>42327.942001276446</v>
      </c>
      <c r="G41" s="281">
        <v>43931.64487774036</v>
      </c>
      <c r="H41" s="281">
        <v>44841.60712548377</v>
      </c>
      <c r="I41" s="281">
        <v>47572.73159583744</v>
      </c>
      <c r="J41" s="281">
        <v>52710.935597769916</v>
      </c>
      <c r="K41" s="281">
        <v>59818.3636688787</v>
      </c>
      <c r="L41" s="281"/>
      <c r="M41" s="281">
        <v>87299.67085734138</v>
      </c>
      <c r="N41" s="281">
        <v>64277.949295905564</v>
      </c>
    </row>
    <row r="42" spans="1:14" s="6" customFormat="1" ht="5.25" customHeight="1">
      <c r="A42" s="3"/>
      <c r="B42" s="3"/>
      <c r="C42" s="3"/>
      <c r="D42" s="3"/>
      <c r="E42" s="3"/>
      <c r="F42" s="138"/>
      <c r="G42" s="138"/>
      <c r="H42" s="138"/>
      <c r="I42" s="138"/>
      <c r="J42" s="138"/>
      <c r="K42" s="138"/>
      <c r="L42" s="138"/>
      <c r="M42" s="138"/>
      <c r="N42" s="138"/>
    </row>
    <row r="43" spans="1:14" s="6" customFormat="1" ht="16.5" customHeight="1">
      <c r="A43" s="3"/>
      <c r="B43" s="3" t="s">
        <v>197</v>
      </c>
      <c r="C43" s="3"/>
      <c r="D43" s="3"/>
      <c r="E43" s="3"/>
      <c r="F43" s="138"/>
      <c r="G43" s="138"/>
      <c r="H43" s="138"/>
      <c r="I43" s="138"/>
      <c r="J43" s="138"/>
      <c r="K43" s="138"/>
      <c r="M43" s="138"/>
      <c r="N43" s="138"/>
    </row>
    <row r="44" spans="1:14" s="6" customFormat="1" ht="15" customHeight="1">
      <c r="A44" s="3"/>
      <c r="B44" s="3" t="s">
        <v>483</v>
      </c>
      <c r="C44" s="3"/>
      <c r="D44" s="3"/>
      <c r="E44" s="3"/>
      <c r="F44" s="138">
        <v>12898.133265401633</v>
      </c>
      <c r="G44" s="138">
        <v>12899.462093645314</v>
      </c>
      <c r="H44" s="138">
        <v>12571.458595099264</v>
      </c>
      <c r="I44" s="138">
        <v>12399.176758102389</v>
      </c>
      <c r="J44" s="138">
        <v>12724.536692467143</v>
      </c>
      <c r="K44" s="138">
        <v>12973.842994176946</v>
      </c>
      <c r="M44" s="138">
        <v>17518.700151863733</v>
      </c>
      <c r="N44" s="138">
        <v>13449.46669099753</v>
      </c>
    </row>
    <row r="45" spans="1:14" s="6" customFormat="1" ht="30" customHeight="1">
      <c r="A45" s="302" t="s">
        <v>25</v>
      </c>
      <c r="B45" s="18"/>
      <c r="C45" s="18"/>
      <c r="D45" s="18"/>
      <c r="E45" s="18"/>
      <c r="F45" s="143"/>
      <c r="G45" s="143"/>
      <c r="H45" s="143"/>
      <c r="I45" s="143"/>
      <c r="J45" s="143"/>
      <c r="K45" s="143"/>
      <c r="L45" s="5"/>
      <c r="M45" s="143"/>
      <c r="N45" s="5"/>
    </row>
    <row r="46" spans="1:14" s="6" customFormat="1" ht="15.75">
      <c r="A46" s="37"/>
      <c r="B46" s="392" t="s">
        <v>10</v>
      </c>
      <c r="C46" s="392"/>
      <c r="D46" s="392"/>
      <c r="E46" s="392"/>
      <c r="F46" s="35"/>
      <c r="G46" s="35"/>
      <c r="H46" s="35"/>
      <c r="I46" s="35"/>
      <c r="J46" s="35"/>
      <c r="K46" s="35"/>
      <c r="M46" s="35"/>
      <c r="N46" s="139"/>
    </row>
    <row r="47" spans="1:14" s="6" customFormat="1" ht="15.75">
      <c r="A47" s="250"/>
      <c r="B47" s="278" t="s">
        <v>402</v>
      </c>
      <c r="C47" s="237"/>
      <c r="D47" s="237"/>
      <c r="E47" s="237"/>
      <c r="F47" s="283">
        <v>8.959306478718943</v>
      </c>
      <c r="G47" s="283">
        <v>4.403498559045382</v>
      </c>
      <c r="H47" s="283">
        <v>5.700479404594194</v>
      </c>
      <c r="I47" s="283">
        <v>3.9765218067324914</v>
      </c>
      <c r="J47" s="283">
        <v>5.190848256009573</v>
      </c>
      <c r="K47" s="283">
        <v>3.3327410039982297</v>
      </c>
      <c r="L47" s="235"/>
      <c r="M47" s="283">
        <v>4.053275552230851</v>
      </c>
      <c r="N47" s="280">
        <v>3.494125729392228</v>
      </c>
    </row>
    <row r="48" spans="1:14" s="6" customFormat="1" ht="6" customHeight="1">
      <c r="A48" s="37"/>
      <c r="B48" s="51"/>
      <c r="C48" s="51"/>
      <c r="D48" s="51"/>
      <c r="E48" s="51"/>
      <c r="F48" s="35"/>
      <c r="G48" s="35"/>
      <c r="H48" s="35"/>
      <c r="I48" s="35"/>
      <c r="J48" s="35"/>
      <c r="K48" s="35"/>
      <c r="M48" s="35"/>
      <c r="N48" s="139"/>
    </row>
    <row r="49" spans="1:14" s="6" customFormat="1" ht="30" customHeight="1">
      <c r="A49" s="302" t="s">
        <v>20</v>
      </c>
      <c r="B49" s="18"/>
      <c r="C49" s="18"/>
      <c r="D49" s="18"/>
      <c r="E49" s="18"/>
      <c r="F49" s="143"/>
      <c r="G49" s="143"/>
      <c r="H49" s="143"/>
      <c r="I49" s="143"/>
      <c r="J49" s="143"/>
      <c r="K49" s="143"/>
      <c r="L49" s="5"/>
      <c r="M49" s="143"/>
      <c r="N49" s="5"/>
    </row>
    <row r="50" spans="1:14" s="6" customFormat="1" ht="16.5" customHeight="1">
      <c r="A50" s="3"/>
      <c r="B50" s="3" t="s">
        <v>199</v>
      </c>
      <c r="C50" s="3"/>
      <c r="D50" s="3"/>
      <c r="E50" s="3"/>
      <c r="F50" s="138"/>
      <c r="G50" s="138"/>
      <c r="H50" s="138"/>
      <c r="I50" s="138"/>
      <c r="J50" s="138"/>
      <c r="K50" s="138"/>
      <c r="M50" s="138"/>
      <c r="N50" s="138"/>
    </row>
    <row r="51" spans="1:14" s="6" customFormat="1" ht="15.75">
      <c r="A51" s="3"/>
      <c r="B51" s="3" t="s">
        <v>36</v>
      </c>
      <c r="C51" s="3"/>
      <c r="D51" s="3"/>
      <c r="E51" s="3"/>
      <c r="F51" s="138">
        <v>471.4933228146418</v>
      </c>
      <c r="G51" s="138">
        <v>609.9411553676048</v>
      </c>
      <c r="H51" s="138">
        <v>475.8705454157434</v>
      </c>
      <c r="I51" s="138">
        <v>823.3442159792277</v>
      </c>
      <c r="J51" s="138">
        <v>1015.3913077172687</v>
      </c>
      <c r="K51" s="138">
        <v>1079.5001461717459</v>
      </c>
      <c r="M51" s="138">
        <v>2800.0587207834233</v>
      </c>
      <c r="N51" s="138">
        <v>1174.8683951870844</v>
      </c>
    </row>
    <row r="52" spans="1:14" s="6" customFormat="1" ht="5.25" customHeight="1">
      <c r="A52" s="3"/>
      <c r="B52" s="3"/>
      <c r="C52" s="3"/>
      <c r="D52" s="3"/>
      <c r="E52" s="3"/>
      <c r="F52" s="138"/>
      <c r="G52" s="138"/>
      <c r="H52" s="138"/>
      <c r="I52" s="138"/>
      <c r="J52" s="138"/>
      <c r="K52" s="138"/>
      <c r="M52" s="138"/>
      <c r="N52" s="138"/>
    </row>
    <row r="53" spans="1:14" s="6" customFormat="1" ht="16.5" customHeight="1">
      <c r="A53" s="3"/>
      <c r="B53" s="3" t="s">
        <v>198</v>
      </c>
      <c r="C53" s="3"/>
      <c r="D53" s="3"/>
      <c r="E53" s="3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s="6" customFormat="1" ht="15.75">
      <c r="A54" s="232"/>
      <c r="B54" s="232" t="s">
        <v>36</v>
      </c>
      <c r="C54" s="232"/>
      <c r="D54" s="232"/>
      <c r="E54" s="232"/>
      <c r="F54" s="281">
        <v>466.2404596094005</v>
      </c>
      <c r="G54" s="281">
        <v>625.3496623431579</v>
      </c>
      <c r="H54" s="281">
        <v>666.4180061049659</v>
      </c>
      <c r="I54" s="281">
        <v>703.8564676475808</v>
      </c>
      <c r="J54" s="281">
        <v>663.665288160704</v>
      </c>
      <c r="K54" s="281">
        <v>827.8423465630365</v>
      </c>
      <c r="L54" s="281"/>
      <c r="M54" s="281" t="s">
        <v>506</v>
      </c>
      <c r="N54" s="281">
        <v>1018.3415766167425</v>
      </c>
    </row>
    <row r="55" spans="1:14" s="6" customFormat="1" ht="6" customHeight="1">
      <c r="A55" s="3"/>
      <c r="B55" s="3"/>
      <c r="C55" s="3"/>
      <c r="D55" s="3"/>
      <c r="E55" s="3"/>
      <c r="F55" s="138"/>
      <c r="G55" s="138"/>
      <c r="H55" s="138"/>
      <c r="I55" s="138"/>
      <c r="J55" s="138"/>
      <c r="K55" s="138"/>
      <c r="L55" s="138"/>
      <c r="M55" s="138"/>
      <c r="N55" s="138"/>
    </row>
    <row r="56" spans="1:14" s="6" customFormat="1" ht="16.5" customHeight="1">
      <c r="A56" s="3"/>
      <c r="B56" s="3" t="s">
        <v>200</v>
      </c>
      <c r="C56" s="3"/>
      <c r="D56" s="3"/>
      <c r="E56" s="3"/>
      <c r="F56" s="138"/>
      <c r="G56" s="138"/>
      <c r="H56" s="138"/>
      <c r="I56" s="138"/>
      <c r="J56" s="138"/>
      <c r="K56" s="138"/>
      <c r="L56" s="138"/>
      <c r="M56" s="138"/>
      <c r="N56" s="138"/>
    </row>
    <row r="57" spans="1:14" s="6" customFormat="1" ht="12.75" customHeight="1">
      <c r="A57" s="3"/>
      <c r="B57" s="3" t="s">
        <v>36</v>
      </c>
      <c r="C57" s="3"/>
      <c r="D57" s="3"/>
      <c r="E57" s="3"/>
      <c r="F57" s="138">
        <v>816.8092676269401</v>
      </c>
      <c r="G57" s="138">
        <v>691.9041266451204</v>
      </c>
      <c r="H57" s="138">
        <v>1194.4544218944743</v>
      </c>
      <c r="I57" s="138">
        <v>1207.038478527787</v>
      </c>
      <c r="J57" s="138">
        <v>1384.707432563925</v>
      </c>
      <c r="K57" s="138">
        <v>1523.9362512547739</v>
      </c>
      <c r="L57" s="138"/>
      <c r="M57" s="138">
        <v>7570.4071184964105</v>
      </c>
      <c r="N57" s="138">
        <v>1765.9619180389604</v>
      </c>
    </row>
    <row r="58" spans="1:14" s="6" customFormat="1" ht="6" customHeight="1">
      <c r="A58" s="3"/>
      <c r="B58" s="3"/>
      <c r="C58" s="3"/>
      <c r="D58" s="3"/>
      <c r="E58" s="3"/>
      <c r="F58" s="138"/>
      <c r="G58" s="138"/>
      <c r="H58" s="138"/>
      <c r="I58" s="138"/>
      <c r="J58" s="138"/>
      <c r="K58" s="138"/>
      <c r="L58" s="138"/>
      <c r="M58" s="138"/>
      <c r="N58" s="138"/>
    </row>
    <row r="59" spans="1:14" s="6" customFormat="1" ht="16.5" customHeight="1">
      <c r="A59" s="3"/>
      <c r="B59" s="3" t="s">
        <v>201</v>
      </c>
      <c r="C59" s="3"/>
      <c r="D59" s="3"/>
      <c r="E59" s="3"/>
      <c r="F59" s="138"/>
      <c r="G59" s="138"/>
      <c r="H59" s="138"/>
      <c r="I59" s="138"/>
      <c r="J59" s="138"/>
      <c r="K59" s="138"/>
      <c r="M59" s="138"/>
      <c r="N59" s="138"/>
    </row>
    <row r="60" spans="1:14" s="6" customFormat="1" ht="12.75" customHeight="1">
      <c r="A60" s="232"/>
      <c r="B60" s="232" t="s">
        <v>36</v>
      </c>
      <c r="C60" s="232"/>
      <c r="D60" s="232"/>
      <c r="E60" s="232"/>
      <c r="F60" s="281">
        <v>777.0803087132119</v>
      </c>
      <c r="G60" s="281">
        <v>673.6874431735764</v>
      </c>
      <c r="H60" s="281">
        <v>1150.2672213681387</v>
      </c>
      <c r="I60" s="281">
        <v>1216.5394403994899</v>
      </c>
      <c r="J60" s="281">
        <v>1408.0113756333717</v>
      </c>
      <c r="K60" s="281">
        <v>1559.9555053196166</v>
      </c>
      <c r="L60" s="235"/>
      <c r="M60" s="281">
        <v>7570.407108961184</v>
      </c>
      <c r="N60" s="281">
        <v>1620.4306868866581</v>
      </c>
    </row>
    <row r="61" spans="1:14" s="6" customFormat="1" ht="6" customHeight="1">
      <c r="A61" s="3"/>
      <c r="B61" s="3"/>
      <c r="C61" s="3"/>
      <c r="D61" s="3"/>
      <c r="E61" s="3"/>
      <c r="F61" s="138"/>
      <c r="G61" s="138"/>
      <c r="H61" s="138"/>
      <c r="I61" s="138"/>
      <c r="J61" s="138"/>
      <c r="K61" s="138"/>
      <c r="M61" s="138"/>
      <c r="N61" s="138"/>
    </row>
    <row r="62" spans="1:14" s="6" customFormat="1" ht="16.5" customHeight="1">
      <c r="A62" s="3"/>
      <c r="B62" s="3" t="s">
        <v>6</v>
      </c>
      <c r="C62" s="3"/>
      <c r="D62" s="3"/>
      <c r="E62" s="3"/>
      <c r="F62" s="138"/>
      <c r="G62" s="138"/>
      <c r="H62" s="138"/>
      <c r="I62" s="138"/>
      <c r="J62" s="138"/>
      <c r="K62" s="138"/>
      <c r="L62" s="138"/>
      <c r="M62" s="138"/>
      <c r="N62" s="138"/>
    </row>
    <row r="63" spans="1:14" s="6" customFormat="1" ht="13.5" customHeight="1">
      <c r="A63" s="3"/>
      <c r="B63" s="3" t="s">
        <v>36</v>
      </c>
      <c r="C63" s="3"/>
      <c r="D63" s="3"/>
      <c r="E63" s="3"/>
      <c r="F63" s="138">
        <v>1756.177081744191</v>
      </c>
      <c r="G63" s="138">
        <v>1985.8905327791765</v>
      </c>
      <c r="H63" s="138">
        <v>2271.7389522580193</v>
      </c>
      <c r="I63" s="138">
        <v>2333.2634653072205</v>
      </c>
      <c r="J63" s="138">
        <v>2155.6837145306995</v>
      </c>
      <c r="K63" s="138">
        <v>2133.580493871317</v>
      </c>
      <c r="L63" s="138"/>
      <c r="M63" s="138">
        <v>21232.361810114704</v>
      </c>
      <c r="N63" s="138">
        <v>2077.868908094671</v>
      </c>
    </row>
    <row r="64" spans="1:14" s="6" customFormat="1" ht="30" customHeight="1">
      <c r="A64" s="302" t="s">
        <v>256</v>
      </c>
      <c r="B64" s="18"/>
      <c r="C64" s="18"/>
      <c r="D64" s="18"/>
      <c r="E64" s="18"/>
      <c r="F64" s="143"/>
      <c r="G64" s="143"/>
      <c r="H64" s="143"/>
      <c r="I64" s="143"/>
      <c r="J64" s="143"/>
      <c r="K64" s="143"/>
      <c r="L64" s="5"/>
      <c r="M64" s="143"/>
      <c r="N64" s="5"/>
    </row>
    <row r="65" spans="1:14" s="6" customFormat="1" ht="15.75">
      <c r="A65" s="3"/>
      <c r="B65" s="3" t="s">
        <v>517</v>
      </c>
      <c r="C65" s="18"/>
      <c r="D65" s="18"/>
      <c r="E65" s="18"/>
      <c r="F65" s="186"/>
      <c r="G65" s="186"/>
      <c r="H65" s="186"/>
      <c r="I65" s="186"/>
      <c r="J65" s="186"/>
      <c r="K65" s="186"/>
      <c r="M65" s="186"/>
      <c r="N65" s="186"/>
    </row>
    <row r="66" spans="1:14" s="6" customFormat="1" ht="13.5" customHeight="1">
      <c r="A66" s="232"/>
      <c r="B66" s="232" t="s">
        <v>456</v>
      </c>
      <c r="C66" s="248"/>
      <c r="D66" s="248"/>
      <c r="E66" s="248"/>
      <c r="F66" s="288">
        <v>1006.4159972618603</v>
      </c>
      <c r="G66" s="288">
        <v>1114.853416042684</v>
      </c>
      <c r="H66" s="288">
        <v>831.4534770342713</v>
      </c>
      <c r="I66" s="288">
        <v>1464.9494688613304</v>
      </c>
      <c r="J66" s="288">
        <v>1477.453735053028</v>
      </c>
      <c r="K66" s="288">
        <v>1526.2503722466413</v>
      </c>
      <c r="L66" s="235"/>
      <c r="M66" s="288">
        <v>544.0634551624053</v>
      </c>
      <c r="N66" s="288">
        <v>1683.029793435519</v>
      </c>
    </row>
    <row r="67" spans="1:14" s="6" customFormat="1" ht="6" customHeight="1">
      <c r="A67" s="3"/>
      <c r="B67" s="3"/>
      <c r="C67" s="18"/>
      <c r="D67" s="18"/>
      <c r="E67" s="18"/>
      <c r="F67" s="186"/>
      <c r="G67" s="186"/>
      <c r="H67" s="186"/>
      <c r="I67" s="186"/>
      <c r="J67" s="186"/>
      <c r="K67" s="186"/>
      <c r="M67" s="186"/>
      <c r="N67" s="186"/>
    </row>
    <row r="68" spans="1:14" s="6" customFormat="1" ht="16.5" customHeight="1">
      <c r="A68" s="3"/>
      <c r="B68" s="3" t="s">
        <v>49</v>
      </c>
      <c r="C68" s="3"/>
      <c r="D68" s="3"/>
      <c r="E68" s="3"/>
      <c r="F68" s="138"/>
      <c r="G68" s="138"/>
      <c r="H68" s="138"/>
      <c r="I68" s="138"/>
      <c r="J68" s="138"/>
      <c r="K68" s="138"/>
      <c r="M68" s="138"/>
      <c r="N68" s="138"/>
    </row>
    <row r="69" spans="1:14" s="6" customFormat="1" ht="13.5" customHeight="1">
      <c r="A69" s="3"/>
      <c r="B69" s="3" t="s">
        <v>456</v>
      </c>
      <c r="C69" s="3"/>
      <c r="D69" s="3"/>
      <c r="E69" s="3"/>
      <c r="F69" s="138">
        <v>1437.6012981075867</v>
      </c>
      <c r="G69" s="138">
        <v>1384.7746189099614</v>
      </c>
      <c r="H69" s="138">
        <v>1351.3585751738674</v>
      </c>
      <c r="I69" s="138">
        <v>1542.2926388566332</v>
      </c>
      <c r="J69" s="138">
        <v>1630.3845894765502</v>
      </c>
      <c r="K69" s="138">
        <v>1704.5930080519004</v>
      </c>
      <c r="M69" s="138">
        <v>2010.640884575329</v>
      </c>
      <c r="N69" s="138">
        <v>2425.804353874329</v>
      </c>
    </row>
    <row r="70" spans="1:14" s="6" customFormat="1" ht="6" customHeight="1">
      <c r="A70" s="3"/>
      <c r="B70" s="3"/>
      <c r="C70" s="3"/>
      <c r="D70" s="3"/>
      <c r="E70" s="3"/>
      <c r="F70" s="138"/>
      <c r="G70" s="138"/>
      <c r="H70" s="138"/>
      <c r="I70" s="138"/>
      <c r="J70" s="138"/>
      <c r="K70" s="138"/>
      <c r="M70" s="138"/>
      <c r="N70" s="138"/>
    </row>
    <row r="71" spans="1:14" s="6" customFormat="1" ht="16.5" customHeight="1">
      <c r="A71" s="3"/>
      <c r="B71" s="3" t="s">
        <v>202</v>
      </c>
      <c r="C71" s="3"/>
      <c r="D71" s="3"/>
      <c r="E71" s="3"/>
      <c r="F71" s="138"/>
      <c r="G71" s="138"/>
      <c r="H71" s="138"/>
      <c r="I71" s="138"/>
      <c r="J71" s="138"/>
      <c r="K71" s="138"/>
      <c r="L71" s="138"/>
      <c r="M71" s="138"/>
      <c r="N71" s="138"/>
    </row>
    <row r="72" spans="1:14" s="6" customFormat="1" ht="13.5" customHeight="1">
      <c r="A72" s="232"/>
      <c r="B72" s="232" t="s">
        <v>37</v>
      </c>
      <c r="C72" s="232"/>
      <c r="D72" s="232"/>
      <c r="E72" s="232"/>
      <c r="F72" s="281">
        <v>9.58027373235059</v>
      </c>
      <c r="G72" s="281">
        <v>9.665776070066144</v>
      </c>
      <c r="H72" s="281">
        <v>10.573096129263105</v>
      </c>
      <c r="I72" s="281">
        <v>10.10330943724272</v>
      </c>
      <c r="J72" s="281">
        <v>10.492604831408572</v>
      </c>
      <c r="K72" s="281">
        <v>10.661775732313329</v>
      </c>
      <c r="L72" s="281"/>
      <c r="M72" s="281">
        <v>21.421052833091046</v>
      </c>
      <c r="N72" s="281">
        <v>9.93375134290321</v>
      </c>
    </row>
    <row r="73" spans="1:14" s="6" customFormat="1" ht="6" customHeight="1">
      <c r="A73" s="3"/>
      <c r="B73" s="3"/>
      <c r="C73" s="3"/>
      <c r="D73" s="3"/>
      <c r="E73" s="3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1:14" s="6" customFormat="1" ht="16.5" customHeight="1">
      <c r="A74" s="3"/>
      <c r="B74" s="3" t="s">
        <v>50</v>
      </c>
      <c r="C74" s="3"/>
      <c r="D74" s="3"/>
      <c r="E74" s="3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1:14" s="6" customFormat="1" ht="13.5" customHeight="1">
      <c r="A75" s="3"/>
      <c r="B75" s="3" t="s">
        <v>37</v>
      </c>
      <c r="C75" s="3"/>
      <c r="D75" s="3"/>
      <c r="E75" s="3"/>
      <c r="F75" s="138">
        <v>2.9421114172411604</v>
      </c>
      <c r="G75" s="138">
        <v>3.9206887029108812</v>
      </c>
      <c r="H75" s="138">
        <v>3.6795747901230835</v>
      </c>
      <c r="I75" s="138">
        <v>3.3569180403173338</v>
      </c>
      <c r="J75" s="138">
        <v>3.777461790008894</v>
      </c>
      <c r="K75" s="138">
        <v>2.7050248044167606</v>
      </c>
      <c r="L75" s="138"/>
      <c r="M75" s="138">
        <v>3.0010987342392075</v>
      </c>
      <c r="N75" s="138">
        <v>3.139959794960014</v>
      </c>
    </row>
    <row r="76" spans="1:14" s="6" customFormat="1" ht="30" customHeight="1">
      <c r="A76" s="302" t="s">
        <v>243</v>
      </c>
      <c r="B76" s="18"/>
      <c r="C76" s="18"/>
      <c r="D76" s="18"/>
      <c r="E76" s="18"/>
      <c r="F76" s="143"/>
      <c r="G76" s="143"/>
      <c r="H76" s="143"/>
      <c r="I76" s="143"/>
      <c r="J76" s="143"/>
      <c r="K76" s="143"/>
      <c r="L76" s="5"/>
      <c r="M76" s="143"/>
      <c r="N76" s="5"/>
    </row>
    <row r="77" spans="1:14" s="6" customFormat="1" ht="16.5" customHeight="1">
      <c r="A77" s="3"/>
      <c r="B77" s="3" t="s">
        <v>203</v>
      </c>
      <c r="C77" s="3"/>
      <c r="D77" s="3"/>
      <c r="E77" s="3"/>
      <c r="F77" s="131"/>
      <c r="G77" s="131"/>
      <c r="H77" s="131"/>
      <c r="I77" s="131"/>
      <c r="J77" s="131"/>
      <c r="K77" s="131"/>
      <c r="L77" s="139"/>
      <c r="M77" s="131"/>
      <c r="N77" s="35"/>
    </row>
    <row r="78" spans="1:14" s="6" customFormat="1" ht="13.5" customHeight="1">
      <c r="A78" s="248"/>
      <c r="B78" s="232" t="s">
        <v>24</v>
      </c>
      <c r="C78" s="248"/>
      <c r="D78" s="248"/>
      <c r="E78" s="248"/>
      <c r="F78" s="289">
        <v>1.1660636133446278</v>
      </c>
      <c r="G78" s="290">
        <v>1.1401268532276125</v>
      </c>
      <c r="H78" s="290">
        <v>1.1295446450989775</v>
      </c>
      <c r="I78" s="290">
        <v>1.078288005240651</v>
      </c>
      <c r="J78" s="290">
        <v>1.0806467825069097</v>
      </c>
      <c r="K78" s="290">
        <v>1.116887994605745</v>
      </c>
      <c r="L78" s="285"/>
      <c r="M78" s="289">
        <v>1.6721984232511837</v>
      </c>
      <c r="N78" s="283">
        <v>1.0888791245907294</v>
      </c>
    </row>
    <row r="79" spans="1:14" s="6" customFormat="1" ht="30" customHeight="1">
      <c r="A79" s="302" t="s">
        <v>247</v>
      </c>
      <c r="B79" s="18"/>
      <c r="C79" s="18"/>
      <c r="D79" s="18"/>
      <c r="E79" s="18"/>
      <c r="F79" s="143"/>
      <c r="G79" s="143"/>
      <c r="H79" s="143"/>
      <c r="I79" s="143"/>
      <c r="J79" s="143"/>
      <c r="K79" s="143"/>
      <c r="L79" s="5"/>
      <c r="M79" s="143"/>
      <c r="N79" s="5"/>
    </row>
    <row r="80" spans="1:14" s="6" customFormat="1" ht="16.5" customHeight="1">
      <c r="A80" s="3"/>
      <c r="B80" s="3" t="s">
        <v>204</v>
      </c>
      <c r="C80" s="3"/>
      <c r="D80" s="3"/>
      <c r="E80" s="3"/>
      <c r="F80" s="187">
        <v>0.44401165335922965</v>
      </c>
      <c r="G80" s="187">
        <v>0.4400943113206918</v>
      </c>
      <c r="H80" s="187">
        <v>0.34676121502492224</v>
      </c>
      <c r="I80" s="187">
        <v>0.34115675812612917</v>
      </c>
      <c r="J80" s="187">
        <v>0.345936768748375</v>
      </c>
      <c r="K80" s="187">
        <v>0.3412332027404505</v>
      </c>
      <c r="L80" s="139"/>
      <c r="M80" s="187">
        <v>0.18170919503658925</v>
      </c>
      <c r="N80" s="35">
        <v>0.3454096564659032</v>
      </c>
    </row>
    <row r="81" spans="1:14" s="6" customFormat="1" ht="6" customHeight="1">
      <c r="A81" s="3"/>
      <c r="B81" s="3"/>
      <c r="C81" s="3"/>
      <c r="D81" s="3"/>
      <c r="E81" s="3"/>
      <c r="F81" s="187"/>
      <c r="G81" s="187"/>
      <c r="H81" s="187"/>
      <c r="I81" s="187"/>
      <c r="J81" s="187"/>
      <c r="K81" s="187"/>
      <c r="L81" s="139"/>
      <c r="M81" s="187"/>
      <c r="N81" s="35"/>
    </row>
    <row r="82" spans="1:14" s="6" customFormat="1" ht="16.5" customHeight="1">
      <c r="A82" s="232"/>
      <c r="B82" s="232" t="s">
        <v>205</v>
      </c>
      <c r="C82" s="232"/>
      <c r="D82" s="232"/>
      <c r="E82" s="232"/>
      <c r="F82" s="286">
        <v>68.13681808181796</v>
      </c>
      <c r="G82" s="286">
        <v>77.38883864186364</v>
      </c>
      <c r="H82" s="286">
        <v>88.45632990295533</v>
      </c>
      <c r="I82" s="286">
        <v>95.00105555790124</v>
      </c>
      <c r="J82" s="286">
        <v>104.73521052269005</v>
      </c>
      <c r="K82" s="286">
        <v>136.06088013528918</v>
      </c>
      <c r="L82" s="280"/>
      <c r="M82" s="286">
        <v>10.110594972955775</v>
      </c>
      <c r="N82" s="283">
        <v>144.2560983468852</v>
      </c>
    </row>
    <row r="83" spans="1:14" s="150" customFormat="1" ht="20.25" customHeight="1">
      <c r="A83" s="322"/>
      <c r="B83" s="322"/>
      <c r="C83" s="322"/>
      <c r="D83" s="322"/>
      <c r="E83" s="322"/>
      <c r="F83" s="349"/>
      <c r="G83" s="349"/>
      <c r="H83" s="349"/>
      <c r="I83" s="349"/>
      <c r="J83" s="349"/>
      <c r="K83" s="349"/>
      <c r="L83" s="350"/>
      <c r="M83" s="350"/>
      <c r="N83" s="351"/>
    </row>
    <row r="84" spans="1:18" s="6" customFormat="1" ht="9.75" customHeight="1">
      <c r="A84" s="18"/>
      <c r="B84" s="18"/>
      <c r="C84" s="18"/>
      <c r="D84" s="18"/>
      <c r="E84" s="18"/>
      <c r="F84" s="149"/>
      <c r="G84" s="149"/>
      <c r="H84" s="149"/>
      <c r="I84" s="149"/>
      <c r="J84" s="149"/>
      <c r="K84" s="149"/>
      <c r="L84" s="143"/>
      <c r="M84" s="143"/>
      <c r="N84" s="143"/>
      <c r="O84" s="18"/>
      <c r="P84" s="18"/>
      <c r="Q84" s="18"/>
      <c r="R84" s="18"/>
    </row>
    <row r="85" spans="1:18" s="153" customFormat="1" ht="19.5" customHeight="1">
      <c r="A85" s="155" t="s">
        <v>215</v>
      </c>
      <c r="B85" s="151" t="s">
        <v>524</v>
      </c>
      <c r="E85" s="151"/>
      <c r="F85" s="151"/>
      <c r="G85" s="151"/>
      <c r="H85" s="151"/>
      <c r="I85" s="151"/>
      <c r="J85" s="151"/>
      <c r="K85" s="151"/>
      <c r="L85" s="152"/>
      <c r="M85" s="152"/>
      <c r="N85" s="151"/>
      <c r="O85" s="151"/>
      <c r="P85" s="152"/>
      <c r="Q85" s="151"/>
      <c r="R85" s="151"/>
    </row>
    <row r="86" spans="1:18" s="153" customFormat="1" ht="15" customHeight="1">
      <c r="A86" s="153" t="s">
        <v>77</v>
      </c>
      <c r="B86" s="155"/>
      <c r="C86" s="155"/>
      <c r="D86" s="155"/>
      <c r="E86" s="155"/>
      <c r="F86" s="151"/>
      <c r="G86" s="151"/>
      <c r="H86" s="151"/>
      <c r="I86" s="151"/>
      <c r="J86" s="151"/>
      <c r="K86" s="151"/>
      <c r="L86" s="152"/>
      <c r="M86" s="152"/>
      <c r="N86" s="151"/>
      <c r="O86" s="151"/>
      <c r="P86" s="152"/>
      <c r="Q86" s="151"/>
      <c r="R86" s="156"/>
    </row>
    <row r="88" spans="1:14" ht="18.75">
      <c r="A88" s="385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</row>
  </sheetData>
  <sheetProtection/>
  <mergeCells count="13">
    <mergeCell ref="J4:J5"/>
    <mergeCell ref="B33:E33"/>
    <mergeCell ref="B46:E46"/>
    <mergeCell ref="A3:E3"/>
    <mergeCell ref="A4:E5"/>
    <mergeCell ref="A88:N88"/>
    <mergeCell ref="I4:I5"/>
    <mergeCell ref="H4:H5"/>
    <mergeCell ref="G4:G5"/>
    <mergeCell ref="F4:F5"/>
    <mergeCell ref="L4:L5"/>
    <mergeCell ref="M4:N4"/>
    <mergeCell ref="K4:K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 23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T97"/>
  <sheetViews>
    <sheetView showGridLines="0" view="pageBreakPreview" zoomScale="60" zoomScaleNormal="65" zoomScalePageLayoutView="0" workbookViewId="0" topLeftCell="A1">
      <selection activeCell="F3" sqref="F3"/>
    </sheetView>
  </sheetViews>
  <sheetFormatPr defaultColWidth="9.77734375" defaultRowHeight="15.75"/>
  <cols>
    <col min="1" max="1" width="2.77734375" style="26" customWidth="1"/>
    <col min="2" max="4" width="2.77734375" style="25" customWidth="1"/>
    <col min="5" max="5" width="45.77734375" style="25" customWidth="1"/>
    <col min="6" max="6" width="12.5546875" style="26" customWidth="1"/>
    <col min="7" max="9" width="12.5546875" style="43" customWidth="1"/>
    <col min="10" max="11" width="12.5546875" style="21" customWidth="1"/>
    <col min="12" max="12" width="1.77734375" style="21" customWidth="1"/>
    <col min="13" max="13" width="14.10546875" style="43" customWidth="1"/>
    <col min="14" max="14" width="14.3359375" style="43" customWidth="1"/>
    <col min="15" max="15" width="7.21484375" style="25" customWidth="1"/>
    <col min="16" max="16384" width="9.77734375" style="25" customWidth="1"/>
  </cols>
  <sheetData>
    <row r="1" spans="1:15" ht="26.25">
      <c r="A1" s="300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63" t="s">
        <v>207</v>
      </c>
      <c r="O1" s="363"/>
    </row>
    <row r="2" spans="1:15" ht="21" customHeight="1">
      <c r="A2" s="300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>
      <c r="A3" s="15"/>
      <c r="B3" s="6"/>
      <c r="C3" s="6"/>
      <c r="D3" s="6"/>
      <c r="E3" s="6"/>
      <c r="F3" s="16"/>
      <c r="G3" s="17"/>
      <c r="H3" s="17"/>
      <c r="I3" s="17"/>
      <c r="J3" s="18"/>
      <c r="K3" s="18"/>
      <c r="L3" s="18"/>
      <c r="M3" s="17"/>
      <c r="N3" s="17"/>
      <c r="O3" s="6"/>
    </row>
    <row r="4" spans="1:15" ht="24.75" customHeight="1">
      <c r="A4" s="364" t="s">
        <v>231</v>
      </c>
      <c r="B4" s="364"/>
      <c r="C4" s="364"/>
      <c r="D4" s="364"/>
      <c r="E4" s="364"/>
      <c r="F4" s="367">
        <v>2000</v>
      </c>
      <c r="G4" s="367">
        <v>2001</v>
      </c>
      <c r="H4" s="367">
        <v>2002</v>
      </c>
      <c r="I4" s="367">
        <v>2003</v>
      </c>
      <c r="J4" s="367">
        <v>2004</v>
      </c>
      <c r="K4" s="367">
        <v>2005</v>
      </c>
      <c r="L4" s="303"/>
      <c r="M4" s="366" t="s">
        <v>507</v>
      </c>
      <c r="N4" s="366"/>
      <c r="O4" s="366"/>
    </row>
    <row r="5" spans="1:15" ht="24.75" customHeight="1">
      <c r="A5" s="365"/>
      <c r="B5" s="365"/>
      <c r="C5" s="365"/>
      <c r="D5" s="365"/>
      <c r="E5" s="365"/>
      <c r="F5" s="368"/>
      <c r="G5" s="368"/>
      <c r="H5" s="368"/>
      <c r="I5" s="369"/>
      <c r="J5" s="369"/>
      <c r="K5" s="369"/>
      <c r="L5" s="304"/>
      <c r="M5" s="305" t="s">
        <v>232</v>
      </c>
      <c r="N5" s="305" t="s">
        <v>233</v>
      </c>
      <c r="O5" s="305" t="s">
        <v>234</v>
      </c>
    </row>
    <row r="6" spans="1:15" s="21" customFormat="1" ht="11.25" customHeight="1">
      <c r="A6" s="3"/>
      <c r="B6" s="18"/>
      <c r="C6" s="18"/>
      <c r="D6" s="18"/>
      <c r="E6" s="18"/>
      <c r="F6" s="3"/>
      <c r="G6" s="4"/>
      <c r="H6" s="4"/>
      <c r="I6" s="19"/>
      <c r="J6" s="19"/>
      <c r="K6" s="19"/>
      <c r="L6" s="19"/>
      <c r="M6" s="4"/>
      <c r="N6" s="4"/>
      <c r="O6" s="4"/>
    </row>
    <row r="7" spans="1:20" ht="42" customHeight="1">
      <c r="A7" s="291" t="s">
        <v>240</v>
      </c>
      <c r="B7" s="18"/>
      <c r="C7" s="18"/>
      <c r="D7" s="18"/>
      <c r="E7" s="18"/>
      <c r="F7" s="23"/>
      <c r="G7" s="23"/>
      <c r="H7" s="23"/>
      <c r="I7" s="23"/>
      <c r="J7" s="23"/>
      <c r="K7" s="23"/>
      <c r="L7" s="23"/>
      <c r="M7" s="23"/>
      <c r="N7" s="23"/>
      <c r="O7" s="171"/>
      <c r="P7" s="26"/>
      <c r="Q7" s="26"/>
      <c r="T7" s="172"/>
    </row>
    <row r="8" spans="1:20" ht="16.5" customHeight="1">
      <c r="A8" s="3"/>
      <c r="B8" s="3" t="s">
        <v>297</v>
      </c>
      <c r="C8" s="3"/>
      <c r="D8" s="3"/>
      <c r="E8" s="3"/>
      <c r="F8" s="38"/>
      <c r="G8" s="38"/>
      <c r="H8" s="38"/>
      <c r="I8" s="38"/>
      <c r="J8" s="38"/>
      <c r="K8" s="38"/>
      <c r="L8" s="38"/>
      <c r="M8" s="38"/>
      <c r="N8" s="38"/>
      <c r="O8" s="78"/>
      <c r="P8" s="26"/>
      <c r="Q8" s="26"/>
      <c r="T8" s="172"/>
    </row>
    <row r="9" spans="1:20" ht="7.5" customHeight="1">
      <c r="A9" s="3"/>
      <c r="B9" s="3"/>
      <c r="C9" s="3"/>
      <c r="D9" s="3"/>
      <c r="E9" s="3"/>
      <c r="F9" s="38"/>
      <c r="G9" s="38"/>
      <c r="H9" s="38"/>
      <c r="I9" s="38"/>
      <c r="J9" s="38"/>
      <c r="K9" s="38"/>
      <c r="L9" s="38"/>
      <c r="M9" s="38"/>
      <c r="N9" s="38"/>
      <c r="O9" s="78"/>
      <c r="P9" s="26"/>
      <c r="Q9" s="26"/>
      <c r="T9" s="172"/>
    </row>
    <row r="10" spans="1:20" ht="16.5" customHeight="1">
      <c r="A10" s="3"/>
      <c r="B10" s="3"/>
      <c r="C10" s="3" t="s">
        <v>298</v>
      </c>
      <c r="D10" s="3"/>
      <c r="E10" s="3"/>
      <c r="F10" s="38">
        <v>232</v>
      </c>
      <c r="G10" s="38">
        <v>242</v>
      </c>
      <c r="H10" s="38">
        <v>236</v>
      </c>
      <c r="I10" s="38">
        <v>254</v>
      </c>
      <c r="J10" s="38">
        <v>294</v>
      </c>
      <c r="K10" s="38">
        <v>276</v>
      </c>
      <c r="L10" s="38"/>
      <c r="M10" s="38">
        <v>1338461</v>
      </c>
      <c r="N10" s="38">
        <v>262</v>
      </c>
      <c r="O10" s="177">
        <v>0.019574720518565725</v>
      </c>
      <c r="P10" s="26"/>
      <c r="Q10" s="26"/>
      <c r="T10" s="172"/>
    </row>
    <row r="11" spans="1:20" ht="19.5" customHeight="1">
      <c r="A11" s="232"/>
      <c r="B11" s="232"/>
      <c r="C11" s="361" t="s">
        <v>514</v>
      </c>
      <c r="D11" s="361"/>
      <c r="E11" s="362"/>
      <c r="F11" s="229">
        <v>3032</v>
      </c>
      <c r="G11" s="229">
        <v>2341</v>
      </c>
      <c r="H11" s="229">
        <v>2309</v>
      </c>
      <c r="I11" s="229">
        <v>1036</v>
      </c>
      <c r="J11" s="229">
        <v>2803</v>
      </c>
      <c r="K11" s="229">
        <v>1182</v>
      </c>
      <c r="L11" s="229"/>
      <c r="M11" s="229">
        <v>48789</v>
      </c>
      <c r="N11" s="229">
        <v>2276</v>
      </c>
      <c r="O11" s="230">
        <v>4.6649859599499885</v>
      </c>
      <c r="P11" s="26"/>
      <c r="Q11" s="26"/>
      <c r="T11" s="172"/>
    </row>
    <row r="12" spans="1:15" s="21" customFormat="1" ht="11.25" customHeight="1">
      <c r="A12" s="3"/>
      <c r="B12" s="18"/>
      <c r="C12" s="18"/>
      <c r="D12" s="18"/>
      <c r="E12" s="18"/>
      <c r="F12" s="3"/>
      <c r="G12" s="4"/>
      <c r="H12" s="4"/>
      <c r="I12" s="19"/>
      <c r="J12" s="19"/>
      <c r="K12" s="19"/>
      <c r="L12" s="19"/>
      <c r="M12" s="4"/>
      <c r="N12" s="4"/>
      <c r="O12" s="4"/>
    </row>
    <row r="13" spans="1:20" ht="16.5" customHeight="1">
      <c r="A13" s="3"/>
      <c r="B13" s="3" t="s">
        <v>503</v>
      </c>
      <c r="C13" s="3"/>
      <c r="D13" s="3"/>
      <c r="E13" s="3"/>
      <c r="F13" s="38">
        <v>127139</v>
      </c>
      <c r="G13" s="38">
        <v>148299</v>
      </c>
      <c r="H13" s="38">
        <v>158475</v>
      </c>
      <c r="I13" s="38">
        <v>202314</v>
      </c>
      <c r="J13" s="38">
        <v>162273</v>
      </c>
      <c r="K13" s="38">
        <v>172357</v>
      </c>
      <c r="L13" s="38"/>
      <c r="M13" s="34" t="s">
        <v>505</v>
      </c>
      <c r="N13" s="38">
        <v>127220</v>
      </c>
      <c r="O13" s="177" t="s">
        <v>506</v>
      </c>
      <c r="P13" s="26"/>
      <c r="Q13" s="26"/>
      <c r="T13" s="172"/>
    </row>
    <row r="14" spans="1:20" ht="6" customHeight="1">
      <c r="A14" s="3"/>
      <c r="B14" s="3"/>
      <c r="C14" s="3"/>
      <c r="D14" s="3"/>
      <c r="E14" s="3"/>
      <c r="F14" s="38"/>
      <c r="G14" s="38"/>
      <c r="H14" s="38"/>
      <c r="I14" s="38"/>
      <c r="J14" s="38"/>
      <c r="K14" s="38"/>
      <c r="L14" s="38"/>
      <c r="M14" s="38"/>
      <c r="N14" s="38"/>
      <c r="O14" s="78"/>
      <c r="P14" s="26"/>
      <c r="Q14" s="26"/>
      <c r="T14" s="172"/>
    </row>
    <row r="15" spans="1:20" ht="15.75">
      <c r="A15" s="232"/>
      <c r="B15" s="232" t="s">
        <v>84</v>
      </c>
      <c r="C15" s="232"/>
      <c r="D15" s="232"/>
      <c r="E15" s="232"/>
      <c r="F15" s="229">
        <v>41</v>
      </c>
      <c r="G15" s="229">
        <v>43</v>
      </c>
      <c r="H15" s="229">
        <v>46</v>
      </c>
      <c r="I15" s="229">
        <v>56</v>
      </c>
      <c r="J15" s="229">
        <v>58</v>
      </c>
      <c r="K15" s="229">
        <v>67</v>
      </c>
      <c r="L15" s="229"/>
      <c r="M15" s="234" t="s">
        <v>505</v>
      </c>
      <c r="N15" s="229">
        <v>69</v>
      </c>
      <c r="O15" s="230" t="s">
        <v>506</v>
      </c>
      <c r="P15" s="26"/>
      <c r="Q15" s="26"/>
      <c r="T15" s="172"/>
    </row>
    <row r="16" spans="1:15" s="21" customFormat="1" ht="6" customHeight="1">
      <c r="A16" s="3"/>
      <c r="B16" s="18"/>
      <c r="C16" s="18"/>
      <c r="D16" s="18"/>
      <c r="E16" s="18"/>
      <c r="F16" s="3"/>
      <c r="G16" s="4"/>
      <c r="H16" s="4"/>
      <c r="I16" s="19"/>
      <c r="J16" s="19"/>
      <c r="K16" s="19"/>
      <c r="L16" s="19"/>
      <c r="M16" s="4"/>
      <c r="N16" s="4"/>
      <c r="O16" s="4"/>
    </row>
    <row r="17" spans="1:20" ht="16.5" customHeight="1">
      <c r="A17" s="3"/>
      <c r="B17" s="3" t="s">
        <v>299</v>
      </c>
      <c r="C17" s="3"/>
      <c r="D17" s="3"/>
      <c r="E17" s="3"/>
      <c r="F17" s="38">
        <v>511976</v>
      </c>
      <c r="G17" s="38">
        <v>594124</v>
      </c>
      <c r="H17" s="38">
        <v>646727</v>
      </c>
      <c r="I17" s="38">
        <v>745750</v>
      </c>
      <c r="J17" s="38">
        <v>928633</v>
      </c>
      <c r="K17" s="38">
        <v>1030844</v>
      </c>
      <c r="L17" s="38"/>
      <c r="M17" s="38">
        <v>2516087</v>
      </c>
      <c r="N17" s="38">
        <v>944543</v>
      </c>
      <c r="O17" s="177">
        <v>37.540156600308336</v>
      </c>
      <c r="P17" s="26"/>
      <c r="Q17" s="26"/>
      <c r="T17" s="172"/>
    </row>
    <row r="18" spans="1:20" ht="6" customHeight="1">
      <c r="A18" s="3"/>
      <c r="B18" s="3"/>
      <c r="C18" s="3"/>
      <c r="D18" s="3"/>
      <c r="E18" s="3"/>
      <c r="F18" s="38"/>
      <c r="G18" s="38"/>
      <c r="H18" s="38"/>
      <c r="I18" s="38"/>
      <c r="J18" s="38"/>
      <c r="K18" s="38"/>
      <c r="L18" s="38"/>
      <c r="M18" s="38"/>
      <c r="N18" s="38"/>
      <c r="O18" s="177"/>
      <c r="P18" s="26"/>
      <c r="Q18" s="26"/>
      <c r="T18" s="172"/>
    </row>
    <row r="19" spans="1:20" ht="16.5" customHeight="1">
      <c r="A19" s="3"/>
      <c r="B19" s="3" t="s">
        <v>512</v>
      </c>
      <c r="C19" s="3"/>
      <c r="D19" s="3"/>
      <c r="E19" s="3"/>
      <c r="F19" s="25"/>
      <c r="G19" s="25"/>
      <c r="H19" s="25"/>
      <c r="I19" s="25"/>
      <c r="J19" s="25"/>
      <c r="K19" s="25"/>
      <c r="L19" s="25"/>
      <c r="M19" s="25"/>
      <c r="N19" s="25"/>
      <c r="P19" s="26"/>
      <c r="Q19" s="26"/>
      <c r="T19" s="172"/>
    </row>
    <row r="20" spans="1:20" ht="16.5" customHeight="1">
      <c r="A20" s="232"/>
      <c r="B20" s="232" t="s">
        <v>390</v>
      </c>
      <c r="C20" s="232"/>
      <c r="D20" s="232"/>
      <c r="E20" s="232"/>
      <c r="F20" s="229">
        <v>2721</v>
      </c>
      <c r="G20" s="229">
        <v>1588</v>
      </c>
      <c r="H20" s="229">
        <v>2302</v>
      </c>
      <c r="I20" s="229">
        <v>5494</v>
      </c>
      <c r="J20" s="229">
        <v>5741</v>
      </c>
      <c r="K20" s="229">
        <v>5278</v>
      </c>
      <c r="L20" s="229"/>
      <c r="M20" s="229">
        <v>29434</v>
      </c>
      <c r="N20" s="229">
        <v>6096</v>
      </c>
      <c r="O20" s="230">
        <v>20.710742678535027</v>
      </c>
      <c r="P20" s="26"/>
      <c r="Q20" s="26"/>
      <c r="T20" s="172"/>
    </row>
    <row r="21" spans="1:20" ht="6.75" customHeight="1">
      <c r="A21" s="3"/>
      <c r="B21" s="3"/>
      <c r="C21" s="3"/>
      <c r="D21" s="3"/>
      <c r="E21" s="3"/>
      <c r="F21" s="38"/>
      <c r="G21" s="38"/>
      <c r="H21" s="38"/>
      <c r="I21" s="38"/>
      <c r="J21" s="38"/>
      <c r="K21" s="38"/>
      <c r="L21" s="38"/>
      <c r="M21" s="38"/>
      <c r="N21" s="38"/>
      <c r="O21" s="177"/>
      <c r="P21" s="26"/>
      <c r="Q21" s="26"/>
      <c r="T21" s="172"/>
    </row>
    <row r="22" spans="1:20" ht="16.5" customHeight="1">
      <c r="A22" s="3"/>
      <c r="B22" s="3" t="s">
        <v>504</v>
      </c>
      <c r="C22" s="3"/>
      <c r="D22" s="3"/>
      <c r="E22" s="3"/>
      <c r="F22" s="38">
        <v>146387</v>
      </c>
      <c r="G22" s="38">
        <v>194032</v>
      </c>
      <c r="H22" s="38">
        <v>195912</v>
      </c>
      <c r="I22" s="38">
        <v>204143</v>
      </c>
      <c r="J22" s="38">
        <v>228248</v>
      </c>
      <c r="K22" s="38">
        <v>273812</v>
      </c>
      <c r="L22" s="38"/>
      <c r="M22" s="38">
        <v>1120022</v>
      </c>
      <c r="N22" s="38">
        <v>265815</v>
      </c>
      <c r="O22" s="177">
        <v>23.7330159586151</v>
      </c>
      <c r="P22" s="26"/>
      <c r="Q22" s="26"/>
      <c r="T22" s="172"/>
    </row>
    <row r="23" spans="1:20" ht="40.5" customHeight="1">
      <c r="A23" s="291" t="s">
        <v>85</v>
      </c>
      <c r="B23" s="291"/>
      <c r="C23" s="291"/>
      <c r="D23" s="291"/>
      <c r="E23" s="291"/>
      <c r="F23" s="23"/>
      <c r="G23" s="23"/>
      <c r="H23" s="23"/>
      <c r="I23" s="23"/>
      <c r="J23" s="23"/>
      <c r="K23" s="23"/>
      <c r="L23" s="23"/>
      <c r="M23" s="23"/>
      <c r="N23" s="23"/>
      <c r="O23" s="171"/>
      <c r="P23" s="26"/>
      <c r="Q23" s="26"/>
      <c r="T23" s="172"/>
    </row>
    <row r="24" spans="1:20" ht="19.5" customHeight="1">
      <c r="A24" s="228"/>
      <c r="B24" s="228" t="s">
        <v>300</v>
      </c>
      <c r="C24" s="232"/>
      <c r="D24" s="232"/>
      <c r="E24" s="228"/>
      <c r="F24" s="229">
        <v>3759194</v>
      </c>
      <c r="G24" s="229">
        <v>3821182</v>
      </c>
      <c r="H24" s="229">
        <v>4025799</v>
      </c>
      <c r="I24" s="229">
        <v>4040353</v>
      </c>
      <c r="J24" s="229">
        <v>4049191</v>
      </c>
      <c r="K24" s="229">
        <v>4317218</v>
      </c>
      <c r="L24" s="229"/>
      <c r="M24" s="229">
        <v>36068901</v>
      </c>
      <c r="N24" s="229">
        <v>4247619</v>
      </c>
      <c r="O24" s="230">
        <v>11.776402613431443</v>
      </c>
      <c r="P24" s="26"/>
      <c r="Q24" s="26"/>
      <c r="T24" s="172"/>
    </row>
    <row r="25" spans="1:20" ht="12" customHeight="1">
      <c r="A25" s="29"/>
      <c r="B25" s="29"/>
      <c r="C25" s="3"/>
      <c r="D25" s="3"/>
      <c r="E25" s="29"/>
      <c r="F25" s="38"/>
      <c r="G25" s="38"/>
      <c r="H25" s="38"/>
      <c r="I25" s="38"/>
      <c r="J25" s="38"/>
      <c r="K25" s="38"/>
      <c r="L25" s="38"/>
      <c r="M25" s="38"/>
      <c r="N25" s="38"/>
      <c r="O25" s="177"/>
      <c r="P25" s="26"/>
      <c r="Q25" s="26"/>
      <c r="T25" s="172"/>
    </row>
    <row r="26" spans="1:20" ht="16.5" customHeight="1">
      <c r="A26" s="3"/>
      <c r="B26" s="29"/>
      <c r="C26" s="29" t="s">
        <v>301</v>
      </c>
      <c r="D26" s="29"/>
      <c r="E26" s="29"/>
      <c r="F26" s="38">
        <v>312331</v>
      </c>
      <c r="G26" s="38">
        <v>317268</v>
      </c>
      <c r="H26" s="38">
        <v>324029</v>
      </c>
      <c r="I26" s="38">
        <v>355792</v>
      </c>
      <c r="J26" s="38">
        <v>387095</v>
      </c>
      <c r="K26" s="38">
        <v>505554</v>
      </c>
      <c r="L26" s="38"/>
      <c r="M26" s="38">
        <v>4452168</v>
      </c>
      <c r="N26" s="38">
        <v>557146</v>
      </c>
      <c r="O26" s="177">
        <v>12.514038104581857</v>
      </c>
      <c r="P26" s="26"/>
      <c r="Q26" s="26"/>
      <c r="T26" s="172"/>
    </row>
    <row r="27" spans="1:20" ht="16.5" customHeight="1">
      <c r="A27" s="232"/>
      <c r="B27" s="228"/>
      <c r="C27" s="228" t="s">
        <v>302</v>
      </c>
      <c r="D27" s="228"/>
      <c r="E27" s="228"/>
      <c r="F27" s="229">
        <v>1869702</v>
      </c>
      <c r="G27" s="229">
        <v>1892485</v>
      </c>
      <c r="H27" s="229">
        <v>1911051</v>
      </c>
      <c r="I27" s="229">
        <v>1910498</v>
      </c>
      <c r="J27" s="229">
        <v>1900585</v>
      </c>
      <c r="K27" s="229">
        <v>1891320</v>
      </c>
      <c r="L27" s="229"/>
      <c r="M27" s="229">
        <v>14548194</v>
      </c>
      <c r="N27" s="229">
        <v>1885789</v>
      </c>
      <c r="O27" s="230">
        <v>12.962358076885694</v>
      </c>
      <c r="P27" s="26"/>
      <c r="Q27" s="26"/>
      <c r="T27" s="172"/>
    </row>
    <row r="28" spans="1:20" ht="16.5" customHeight="1">
      <c r="A28" s="3"/>
      <c r="B28" s="29"/>
      <c r="C28" s="29" t="s">
        <v>303</v>
      </c>
      <c r="D28" s="29"/>
      <c r="E28" s="29"/>
      <c r="F28" s="38">
        <v>669345</v>
      </c>
      <c r="G28" s="38">
        <v>688763</v>
      </c>
      <c r="H28" s="38">
        <v>706903</v>
      </c>
      <c r="I28" s="38">
        <v>732975</v>
      </c>
      <c r="J28" s="38">
        <v>755128</v>
      </c>
      <c r="K28" s="38">
        <v>779500</v>
      </c>
      <c r="L28" s="38"/>
      <c r="M28" s="38">
        <v>5979256</v>
      </c>
      <c r="N28" s="38">
        <v>793152</v>
      </c>
      <c r="O28" s="177">
        <v>13.265061740122853</v>
      </c>
      <c r="P28" s="26"/>
      <c r="Q28" s="26"/>
      <c r="T28" s="172"/>
    </row>
    <row r="29" spans="1:20" ht="16.5" customHeight="1">
      <c r="A29" s="232"/>
      <c r="B29" s="228"/>
      <c r="C29" s="228" t="s">
        <v>304</v>
      </c>
      <c r="D29" s="228"/>
      <c r="E29" s="228"/>
      <c r="F29" s="229">
        <v>276839</v>
      </c>
      <c r="G29" s="229">
        <v>286184</v>
      </c>
      <c r="H29" s="229">
        <v>300177</v>
      </c>
      <c r="I29" s="229">
        <v>329778</v>
      </c>
      <c r="J29" s="229">
        <v>345278</v>
      </c>
      <c r="K29" s="229">
        <v>358749</v>
      </c>
      <c r="L29" s="229"/>
      <c r="M29" s="229">
        <v>3658754</v>
      </c>
      <c r="N29" s="229">
        <v>377941</v>
      </c>
      <c r="O29" s="230">
        <v>10.329773469328629</v>
      </c>
      <c r="P29" s="26"/>
      <c r="Q29" s="26"/>
      <c r="T29" s="172"/>
    </row>
    <row r="30" spans="1:20" ht="16.5" customHeight="1">
      <c r="A30" s="3"/>
      <c r="B30" s="29"/>
      <c r="C30" s="29" t="s">
        <v>305</v>
      </c>
      <c r="D30" s="29"/>
      <c r="E30" s="29"/>
      <c r="F30" s="38">
        <v>171882</v>
      </c>
      <c r="G30" s="38">
        <v>173010</v>
      </c>
      <c r="H30" s="38">
        <v>191665</v>
      </c>
      <c r="I30" s="38">
        <v>202227</v>
      </c>
      <c r="J30" s="38">
        <v>217977</v>
      </c>
      <c r="K30" s="38">
        <v>236025</v>
      </c>
      <c r="L30" s="38"/>
      <c r="M30" s="38">
        <v>2600633</v>
      </c>
      <c r="N30" s="38">
        <v>243968</v>
      </c>
      <c r="O30" s="177">
        <v>9.381100678181042</v>
      </c>
      <c r="P30" s="26"/>
      <c r="Q30" s="26"/>
      <c r="T30" s="172"/>
    </row>
    <row r="31" spans="1:20" ht="16.5" customHeight="1">
      <c r="A31" s="232"/>
      <c r="B31" s="232"/>
      <c r="C31" s="232" t="s">
        <v>306</v>
      </c>
      <c r="D31" s="232"/>
      <c r="E31" s="232"/>
      <c r="F31" s="229">
        <v>459095</v>
      </c>
      <c r="G31" s="229">
        <v>463472</v>
      </c>
      <c r="H31" s="229">
        <v>591974</v>
      </c>
      <c r="I31" s="229">
        <v>509083</v>
      </c>
      <c r="J31" s="229">
        <v>443128</v>
      </c>
      <c r="K31" s="229">
        <v>546070</v>
      </c>
      <c r="L31" s="229"/>
      <c r="M31" s="229">
        <v>4829896</v>
      </c>
      <c r="N31" s="229">
        <v>389623</v>
      </c>
      <c r="O31" s="230">
        <v>8.06690247574689</v>
      </c>
      <c r="P31" s="26"/>
      <c r="Q31" s="26"/>
      <c r="T31" s="172"/>
    </row>
    <row r="32" spans="1:15" s="21" customFormat="1" ht="20.25" customHeight="1">
      <c r="A32" s="3"/>
      <c r="B32" s="18"/>
      <c r="C32" s="18"/>
      <c r="D32" s="18"/>
      <c r="E32" s="18"/>
      <c r="F32" s="3"/>
      <c r="G32" s="4"/>
      <c r="H32" s="4"/>
      <c r="I32" s="19"/>
      <c r="J32" s="19"/>
      <c r="K32" s="19"/>
      <c r="L32" s="19"/>
      <c r="M32" s="4"/>
      <c r="N32" s="4"/>
      <c r="O32" s="4"/>
    </row>
    <row r="33" spans="1:15" s="21" customFormat="1" ht="15.75">
      <c r="A33" s="3"/>
      <c r="B33" s="3" t="s">
        <v>86</v>
      </c>
      <c r="C33" s="3"/>
      <c r="D33" s="3"/>
      <c r="E33" s="3"/>
      <c r="F33" s="216">
        <v>169986</v>
      </c>
      <c r="G33" s="224">
        <v>170518</v>
      </c>
      <c r="H33" s="224">
        <v>180855</v>
      </c>
      <c r="I33" s="224">
        <v>187248</v>
      </c>
      <c r="J33" s="224">
        <v>190703</v>
      </c>
      <c r="K33" s="224">
        <v>200873</v>
      </c>
      <c r="L33" s="225"/>
      <c r="M33" s="217">
        <v>1687073</v>
      </c>
      <c r="N33" s="217">
        <v>213351</v>
      </c>
      <c r="O33" s="177">
        <v>12.64622218481358</v>
      </c>
    </row>
    <row r="34" spans="1:15" s="21" customFormat="1" ht="12" customHeight="1">
      <c r="A34" s="3"/>
      <c r="B34" s="3"/>
      <c r="C34" s="3"/>
      <c r="D34" s="3"/>
      <c r="E34" s="3"/>
      <c r="F34" s="226"/>
      <c r="G34" s="226"/>
      <c r="H34" s="226"/>
      <c r="I34" s="226"/>
      <c r="J34" s="226"/>
      <c r="K34" s="224"/>
      <c r="L34" s="225"/>
      <c r="M34" s="227"/>
      <c r="N34" s="227"/>
      <c r="O34" s="177"/>
    </row>
    <row r="35" spans="1:15" s="21" customFormat="1" ht="15.75">
      <c r="A35" s="232"/>
      <c r="B35" s="228"/>
      <c r="C35" s="228" t="s">
        <v>301</v>
      </c>
      <c r="D35" s="228"/>
      <c r="E35" s="232"/>
      <c r="F35" s="238">
        <v>12805</v>
      </c>
      <c r="G35" s="239">
        <v>13319</v>
      </c>
      <c r="H35" s="239">
        <v>13761</v>
      </c>
      <c r="I35" s="239">
        <v>14515</v>
      </c>
      <c r="J35" s="239">
        <v>15452</v>
      </c>
      <c r="K35" s="239">
        <v>21003</v>
      </c>
      <c r="L35" s="240"/>
      <c r="M35" s="241">
        <v>197841</v>
      </c>
      <c r="N35" s="241">
        <v>23158</v>
      </c>
      <c r="O35" s="230">
        <v>11.705359354228902</v>
      </c>
    </row>
    <row r="36" spans="1:15" s="21" customFormat="1" ht="19.5" customHeight="1">
      <c r="A36" s="3"/>
      <c r="B36" s="29"/>
      <c r="C36" s="29" t="s">
        <v>302</v>
      </c>
      <c r="D36" s="29"/>
      <c r="E36" s="3"/>
      <c r="F36" s="216">
        <v>62223</v>
      </c>
      <c r="G36" s="224">
        <v>63414</v>
      </c>
      <c r="H36" s="224">
        <v>64773</v>
      </c>
      <c r="I36" s="224">
        <v>65646</v>
      </c>
      <c r="J36" s="224">
        <v>66415</v>
      </c>
      <c r="K36" s="224">
        <v>66933</v>
      </c>
      <c r="L36" s="225"/>
      <c r="M36" s="217">
        <v>561342</v>
      </c>
      <c r="N36" s="217">
        <v>67338</v>
      </c>
      <c r="O36" s="177">
        <v>11.99589555030623</v>
      </c>
    </row>
    <row r="37" spans="1:15" s="21" customFormat="1" ht="19.5" customHeight="1">
      <c r="A37" s="232"/>
      <c r="B37" s="228"/>
      <c r="C37" s="228" t="s">
        <v>303</v>
      </c>
      <c r="D37" s="228"/>
      <c r="E37" s="232"/>
      <c r="F37" s="238">
        <v>37238</v>
      </c>
      <c r="G37" s="239">
        <v>38189</v>
      </c>
      <c r="H37" s="239">
        <v>39179</v>
      </c>
      <c r="I37" s="239">
        <v>40100</v>
      </c>
      <c r="J37" s="239">
        <v>41170</v>
      </c>
      <c r="K37" s="239">
        <v>42168</v>
      </c>
      <c r="L37" s="240"/>
      <c r="M37" s="241">
        <v>348235</v>
      </c>
      <c r="N37" s="241">
        <v>42902</v>
      </c>
      <c r="O37" s="230">
        <v>12.319841486352606</v>
      </c>
    </row>
    <row r="38" spans="1:15" s="21" customFormat="1" ht="19.5" customHeight="1">
      <c r="A38" s="3"/>
      <c r="B38" s="29"/>
      <c r="C38" s="29" t="s">
        <v>304</v>
      </c>
      <c r="D38" s="29"/>
      <c r="E38" s="3"/>
      <c r="F38" s="216">
        <v>22543</v>
      </c>
      <c r="G38" s="224">
        <v>23450</v>
      </c>
      <c r="H38" s="224">
        <v>25862</v>
      </c>
      <c r="I38" s="224">
        <v>27405</v>
      </c>
      <c r="J38" s="224">
        <v>28370</v>
      </c>
      <c r="K38" s="224">
        <v>29183</v>
      </c>
      <c r="L38" s="225"/>
      <c r="M38" s="217">
        <v>255929</v>
      </c>
      <c r="N38" s="217">
        <v>31008</v>
      </c>
      <c r="O38" s="177">
        <v>12.115860258118463</v>
      </c>
    </row>
    <row r="39" spans="1:15" s="21" customFormat="1" ht="19.5" customHeight="1">
      <c r="A39" s="232"/>
      <c r="B39" s="228"/>
      <c r="C39" s="228" t="s">
        <v>305</v>
      </c>
      <c r="D39" s="228"/>
      <c r="E39" s="232"/>
      <c r="F39" s="238">
        <v>19349</v>
      </c>
      <c r="G39" s="239">
        <v>19324</v>
      </c>
      <c r="H39" s="239">
        <v>21486</v>
      </c>
      <c r="I39" s="239">
        <v>23002</v>
      </c>
      <c r="J39" s="239">
        <v>23762</v>
      </c>
      <c r="K39" s="239">
        <v>25885</v>
      </c>
      <c r="L39" s="240"/>
      <c r="M39" s="241">
        <v>288478</v>
      </c>
      <c r="N39" s="241">
        <v>27031</v>
      </c>
      <c r="O39" s="230">
        <v>9.370211939905296</v>
      </c>
    </row>
    <row r="40" spans="1:15" s="21" customFormat="1" ht="19.5" customHeight="1">
      <c r="A40" s="3"/>
      <c r="B40" s="3"/>
      <c r="C40" s="3" t="s">
        <v>306</v>
      </c>
      <c r="D40" s="3"/>
      <c r="F40" s="216">
        <v>15828</v>
      </c>
      <c r="G40" s="224">
        <v>12822</v>
      </c>
      <c r="H40" s="224">
        <v>15794</v>
      </c>
      <c r="I40" s="224">
        <v>16580</v>
      </c>
      <c r="J40" s="224">
        <v>15534</v>
      </c>
      <c r="K40" s="224">
        <v>15701</v>
      </c>
      <c r="L40" s="225"/>
      <c r="M40" s="217">
        <v>35248</v>
      </c>
      <c r="N40" s="217">
        <v>21914</v>
      </c>
      <c r="O40" s="177">
        <v>62.17090331366318</v>
      </c>
    </row>
    <row r="41" spans="1:15" s="21" customFormat="1" ht="20.25" customHeight="1">
      <c r="A41" s="3"/>
      <c r="B41" s="18"/>
      <c r="C41" s="18"/>
      <c r="D41" s="18"/>
      <c r="E41" s="18"/>
      <c r="F41" s="34"/>
      <c r="G41" s="4"/>
      <c r="H41" s="4"/>
      <c r="I41" s="4"/>
      <c r="J41" s="4"/>
      <c r="K41" s="19"/>
      <c r="L41" s="19"/>
      <c r="M41" s="4"/>
      <c r="N41" s="4"/>
      <c r="O41" s="4"/>
    </row>
    <row r="42" spans="1:15" ht="16.5" customHeight="1">
      <c r="A42" s="232"/>
      <c r="B42" s="232" t="s">
        <v>307</v>
      </c>
      <c r="C42" s="232"/>
      <c r="D42" s="232"/>
      <c r="E42" s="232"/>
      <c r="F42" s="229">
        <v>18117</v>
      </c>
      <c r="G42" s="229">
        <v>18664</v>
      </c>
      <c r="H42" s="229">
        <v>19041</v>
      </c>
      <c r="I42" s="229">
        <v>19538</v>
      </c>
      <c r="J42" s="229">
        <v>19875</v>
      </c>
      <c r="K42" s="229">
        <v>22411</v>
      </c>
      <c r="L42" s="229"/>
      <c r="M42" s="229">
        <v>238155</v>
      </c>
      <c r="N42" s="229">
        <v>23155</v>
      </c>
      <c r="O42" s="230">
        <v>9.72265961243728</v>
      </c>
    </row>
    <row r="43" spans="1:15" ht="11.25" customHeight="1">
      <c r="A43" s="3"/>
      <c r="B43" s="3"/>
      <c r="C43" s="3"/>
      <c r="D43" s="3"/>
      <c r="E43" s="3"/>
      <c r="F43" s="38"/>
      <c r="G43" s="38"/>
      <c r="H43" s="38"/>
      <c r="I43" s="38"/>
      <c r="J43" s="38"/>
      <c r="K43" s="38"/>
      <c r="L43" s="38"/>
      <c r="M43" s="38"/>
      <c r="N43" s="38"/>
      <c r="O43" s="177"/>
    </row>
    <row r="44" spans="1:15" ht="16.5" customHeight="1">
      <c r="A44" s="3"/>
      <c r="B44" s="29"/>
      <c r="C44" s="29" t="s">
        <v>301</v>
      </c>
      <c r="D44" s="29"/>
      <c r="E44" s="29"/>
      <c r="F44" s="38">
        <v>5119</v>
      </c>
      <c r="G44" s="38">
        <v>5294</v>
      </c>
      <c r="H44" s="38">
        <v>5261</v>
      </c>
      <c r="I44" s="38">
        <v>5381</v>
      </c>
      <c r="J44" s="38">
        <v>5634</v>
      </c>
      <c r="K44" s="38">
        <v>7974</v>
      </c>
      <c r="L44" s="38"/>
      <c r="M44" s="38">
        <v>84337</v>
      </c>
      <c r="N44" s="38">
        <v>8269</v>
      </c>
      <c r="O44" s="177">
        <v>9.804712048092771</v>
      </c>
    </row>
    <row r="45" spans="1:15" s="21" customFormat="1" ht="19.5" customHeight="1">
      <c r="A45" s="232"/>
      <c r="B45" s="228"/>
      <c r="C45" s="228" t="s">
        <v>302</v>
      </c>
      <c r="D45" s="228"/>
      <c r="E45" s="228"/>
      <c r="F45" s="229">
        <v>7053</v>
      </c>
      <c r="G45" s="229">
        <v>7168</v>
      </c>
      <c r="H45" s="229">
        <v>7245</v>
      </c>
      <c r="I45" s="229">
        <v>7327</v>
      </c>
      <c r="J45" s="229">
        <v>7424</v>
      </c>
      <c r="K45" s="229">
        <v>7506</v>
      </c>
      <c r="L45" s="229"/>
      <c r="M45" s="229">
        <v>98045</v>
      </c>
      <c r="N45" s="229">
        <v>7579</v>
      </c>
      <c r="O45" s="230">
        <v>7.730123922688562</v>
      </c>
    </row>
    <row r="46" spans="1:15" ht="20.25" customHeight="1">
      <c r="A46" s="3"/>
      <c r="B46" s="29"/>
      <c r="C46" s="29" t="s">
        <v>303</v>
      </c>
      <c r="D46" s="29"/>
      <c r="E46" s="29"/>
      <c r="F46" s="38">
        <v>2841</v>
      </c>
      <c r="G46" s="38">
        <v>2950</v>
      </c>
      <c r="H46" s="38">
        <v>3036</v>
      </c>
      <c r="I46" s="38">
        <v>3123</v>
      </c>
      <c r="J46" s="38">
        <v>3215</v>
      </c>
      <c r="K46" s="38">
        <v>3290</v>
      </c>
      <c r="L46" s="38"/>
      <c r="M46" s="38">
        <v>32012</v>
      </c>
      <c r="N46" s="38">
        <v>3349</v>
      </c>
      <c r="O46" s="177">
        <v>10.461701861801824</v>
      </c>
    </row>
    <row r="47" spans="1:15" ht="19.5" customHeight="1">
      <c r="A47" s="232"/>
      <c r="B47" s="228"/>
      <c r="C47" s="228" t="s">
        <v>304</v>
      </c>
      <c r="D47" s="228"/>
      <c r="E47" s="228"/>
      <c r="F47" s="229">
        <v>891</v>
      </c>
      <c r="G47" s="229">
        <v>874</v>
      </c>
      <c r="H47" s="229">
        <v>1001</v>
      </c>
      <c r="I47" s="229">
        <v>1070</v>
      </c>
      <c r="J47" s="229">
        <v>1088</v>
      </c>
      <c r="K47" s="229">
        <v>1129</v>
      </c>
      <c r="L47" s="229"/>
      <c r="M47" s="229">
        <v>12841</v>
      </c>
      <c r="N47" s="229">
        <v>1222</v>
      </c>
      <c r="O47" s="230">
        <v>9.51639280429873</v>
      </c>
    </row>
    <row r="48" spans="1:15" ht="19.5" customHeight="1">
      <c r="A48" s="3"/>
      <c r="B48" s="29"/>
      <c r="C48" s="29" t="s">
        <v>305</v>
      </c>
      <c r="D48" s="29"/>
      <c r="E48" s="29"/>
      <c r="F48" s="38">
        <v>264</v>
      </c>
      <c r="G48" s="38">
        <v>266</v>
      </c>
      <c r="H48" s="38">
        <v>281</v>
      </c>
      <c r="I48" s="38">
        <v>306</v>
      </c>
      <c r="J48" s="38">
        <v>342</v>
      </c>
      <c r="K48" s="38">
        <v>363</v>
      </c>
      <c r="L48" s="38"/>
      <c r="M48" s="38">
        <v>5268</v>
      </c>
      <c r="N48" s="38">
        <v>364</v>
      </c>
      <c r="O48" s="177">
        <v>6.909643128321943</v>
      </c>
    </row>
    <row r="49" spans="1:15" ht="20.25" customHeight="1">
      <c r="A49" s="232"/>
      <c r="B49" s="228"/>
      <c r="C49" s="228" t="s">
        <v>308</v>
      </c>
      <c r="D49" s="228"/>
      <c r="E49" s="228"/>
      <c r="F49" s="229">
        <v>1949</v>
      </c>
      <c r="G49" s="229">
        <v>2112</v>
      </c>
      <c r="H49" s="229">
        <v>2217</v>
      </c>
      <c r="I49" s="229">
        <v>2331</v>
      </c>
      <c r="J49" s="229">
        <v>2172</v>
      </c>
      <c r="K49" s="229">
        <v>2149</v>
      </c>
      <c r="L49" s="229"/>
      <c r="M49" s="229">
        <v>5652</v>
      </c>
      <c r="N49" s="229">
        <v>2372</v>
      </c>
      <c r="O49" s="230">
        <v>41.967445152158525</v>
      </c>
    </row>
    <row r="50" spans="1:15" ht="48" customHeight="1">
      <c r="A50" s="302" t="s">
        <v>241</v>
      </c>
      <c r="B50" s="29"/>
      <c r="C50" s="18"/>
      <c r="D50" s="18"/>
      <c r="E50" s="108"/>
      <c r="F50" s="23"/>
      <c r="G50" s="23"/>
      <c r="H50" s="23"/>
      <c r="I50" s="23"/>
      <c r="J50" s="23"/>
      <c r="K50" s="23"/>
      <c r="L50" s="23"/>
      <c r="M50" s="23"/>
      <c r="N50" s="23"/>
      <c r="O50" s="171"/>
    </row>
    <row r="51" spans="1:15" ht="16.5" customHeight="1">
      <c r="A51" s="29"/>
      <c r="B51" s="29" t="s">
        <v>309</v>
      </c>
      <c r="C51" s="3"/>
      <c r="D51" s="3"/>
      <c r="E51" s="29"/>
      <c r="F51" s="38" t="s">
        <v>505</v>
      </c>
      <c r="G51" s="38">
        <v>2</v>
      </c>
      <c r="H51" s="23">
        <v>2</v>
      </c>
      <c r="I51" s="38">
        <v>2</v>
      </c>
      <c r="J51" s="38">
        <v>2</v>
      </c>
      <c r="K51" s="38">
        <v>2</v>
      </c>
      <c r="L51" s="38"/>
      <c r="M51" s="38">
        <v>1821</v>
      </c>
      <c r="N51" s="38">
        <v>2</v>
      </c>
      <c r="O51" s="38" t="s">
        <v>88</v>
      </c>
    </row>
    <row r="52" spans="1:15" ht="6" customHeight="1">
      <c r="A52" s="29"/>
      <c r="B52" s="29"/>
      <c r="C52" s="3"/>
      <c r="D52" s="3"/>
      <c r="E52" s="29"/>
      <c r="F52" s="38"/>
      <c r="G52" s="38"/>
      <c r="H52" s="23"/>
      <c r="I52" s="38"/>
      <c r="J52" s="38"/>
      <c r="K52" s="38"/>
      <c r="L52" s="38"/>
      <c r="M52" s="38"/>
      <c r="N52" s="38"/>
      <c r="O52" s="38"/>
    </row>
    <row r="53" spans="1:15" ht="19.5" customHeight="1">
      <c r="A53" s="228"/>
      <c r="B53" s="228" t="s">
        <v>310</v>
      </c>
      <c r="C53" s="232"/>
      <c r="D53" s="232"/>
      <c r="E53" s="228"/>
      <c r="F53" s="229" t="s">
        <v>505</v>
      </c>
      <c r="G53" s="229">
        <v>15</v>
      </c>
      <c r="H53" s="242">
        <v>15</v>
      </c>
      <c r="I53" s="229">
        <v>18</v>
      </c>
      <c r="J53" s="229">
        <v>18</v>
      </c>
      <c r="K53" s="229">
        <v>18</v>
      </c>
      <c r="L53" s="229"/>
      <c r="M53" s="229" t="s">
        <v>505</v>
      </c>
      <c r="N53" s="229">
        <v>18</v>
      </c>
      <c r="O53" s="243" t="s">
        <v>506</v>
      </c>
    </row>
    <row r="54" spans="1:15" ht="5.25" customHeight="1">
      <c r="A54" s="29"/>
      <c r="B54" s="29"/>
      <c r="C54" s="3"/>
      <c r="D54" s="3"/>
      <c r="E54" s="29"/>
      <c r="F54" s="38"/>
      <c r="G54" s="38"/>
      <c r="H54" s="23"/>
      <c r="I54" s="38"/>
      <c r="J54" s="38"/>
      <c r="K54" s="38"/>
      <c r="L54" s="38"/>
      <c r="M54" s="38"/>
      <c r="N54" s="38"/>
      <c r="O54" s="32"/>
    </row>
    <row r="55" spans="1:15" ht="17.25" customHeight="1">
      <c r="A55" s="29"/>
      <c r="B55" s="29" t="s">
        <v>87</v>
      </c>
      <c r="C55" s="3"/>
      <c r="D55" s="3"/>
      <c r="E55" s="29"/>
      <c r="F55" s="38">
        <v>106</v>
      </c>
      <c r="G55" s="38">
        <v>93</v>
      </c>
      <c r="H55" s="38">
        <v>95</v>
      </c>
      <c r="I55" s="38">
        <v>86</v>
      </c>
      <c r="J55" s="38">
        <v>86</v>
      </c>
      <c r="K55" s="38">
        <v>93</v>
      </c>
      <c r="L55" s="38"/>
      <c r="M55" s="38" t="s">
        <v>505</v>
      </c>
      <c r="N55" s="38">
        <v>99</v>
      </c>
      <c r="O55" s="32" t="s">
        <v>506</v>
      </c>
    </row>
    <row r="56" spans="1:15" ht="6" customHeight="1">
      <c r="A56" s="29"/>
      <c r="B56" s="29"/>
      <c r="C56" s="3"/>
      <c r="D56" s="3"/>
      <c r="E56" s="29"/>
      <c r="F56" s="38"/>
      <c r="G56" s="38"/>
      <c r="H56" s="38"/>
      <c r="I56" s="38"/>
      <c r="J56" s="38"/>
      <c r="K56" s="38"/>
      <c r="L56" s="38"/>
      <c r="M56" s="38"/>
      <c r="N56" s="38"/>
      <c r="O56" s="78"/>
    </row>
    <row r="57" spans="1:15" ht="16.5" customHeight="1">
      <c r="A57" s="228"/>
      <c r="B57" s="228" t="s">
        <v>311</v>
      </c>
      <c r="C57" s="232"/>
      <c r="D57" s="232"/>
      <c r="E57" s="228"/>
      <c r="F57" s="229">
        <v>570</v>
      </c>
      <c r="G57" s="229">
        <v>584</v>
      </c>
      <c r="H57" s="229">
        <v>589</v>
      </c>
      <c r="I57" s="229">
        <v>621</v>
      </c>
      <c r="J57" s="229">
        <v>644</v>
      </c>
      <c r="K57" s="229">
        <v>637</v>
      </c>
      <c r="L57" s="229"/>
      <c r="M57" s="229">
        <v>7210</v>
      </c>
      <c r="N57" s="229">
        <v>662</v>
      </c>
      <c r="O57" s="230">
        <v>9.181692094313455</v>
      </c>
    </row>
    <row r="58" spans="1:15" ht="6" customHeight="1">
      <c r="A58" s="29"/>
      <c r="B58" s="29"/>
      <c r="C58" s="3"/>
      <c r="D58" s="3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177"/>
    </row>
    <row r="59" spans="1:15" ht="16.5" customHeight="1">
      <c r="A59" s="29"/>
      <c r="B59" s="29" t="s">
        <v>312</v>
      </c>
      <c r="C59" s="3"/>
      <c r="D59" s="3"/>
      <c r="E59" s="29"/>
      <c r="F59" s="38">
        <v>27</v>
      </c>
      <c r="G59" s="38">
        <v>27</v>
      </c>
      <c r="H59" s="38">
        <v>26</v>
      </c>
      <c r="I59" s="38">
        <v>27</v>
      </c>
      <c r="J59" s="38">
        <v>27</v>
      </c>
      <c r="K59" s="38">
        <v>27</v>
      </c>
      <c r="L59" s="38"/>
      <c r="M59" s="38">
        <v>1120</v>
      </c>
      <c r="N59" s="38">
        <v>27</v>
      </c>
      <c r="O59" s="177">
        <v>2.410714285714286</v>
      </c>
    </row>
    <row r="60" spans="1:15" ht="39" customHeight="1">
      <c r="A60" s="302" t="s">
        <v>242</v>
      </c>
      <c r="B60" s="29"/>
      <c r="C60" s="18"/>
      <c r="D60" s="18"/>
      <c r="E60" s="108"/>
      <c r="F60" s="23"/>
      <c r="G60" s="23"/>
      <c r="H60" s="23"/>
      <c r="I60" s="23"/>
      <c r="J60" s="23"/>
      <c r="K60" s="23"/>
      <c r="L60" s="23"/>
      <c r="M60" s="23"/>
      <c r="N60" s="23"/>
      <c r="O60" s="171"/>
    </row>
    <row r="61" spans="1:15" ht="16.5" customHeight="1">
      <c r="A61" s="29"/>
      <c r="B61" s="29" t="s">
        <v>313</v>
      </c>
      <c r="C61" s="3"/>
      <c r="D61" s="3"/>
      <c r="E61" s="29"/>
      <c r="F61" s="57"/>
      <c r="G61" s="57"/>
      <c r="H61" s="57"/>
      <c r="I61" s="57"/>
      <c r="J61" s="57"/>
      <c r="K61" s="57"/>
      <c r="L61" s="57"/>
      <c r="M61" s="38"/>
      <c r="N61" s="57"/>
      <c r="O61" s="78"/>
    </row>
    <row r="62" spans="1:15" ht="16.5" customHeight="1">
      <c r="A62" s="228"/>
      <c r="B62" s="228" t="s">
        <v>392</v>
      </c>
      <c r="C62" s="232"/>
      <c r="D62" s="232"/>
      <c r="E62" s="228"/>
      <c r="F62" s="244">
        <v>190220</v>
      </c>
      <c r="G62" s="244">
        <v>209480</v>
      </c>
      <c r="H62" s="244">
        <v>218666</v>
      </c>
      <c r="I62" s="244">
        <v>218326</v>
      </c>
      <c r="J62" s="244">
        <v>221431</v>
      </c>
      <c r="K62" s="244">
        <v>234274</v>
      </c>
      <c r="L62" s="244"/>
      <c r="M62" s="229">
        <v>1444326</v>
      </c>
      <c r="N62" s="244">
        <v>234934</v>
      </c>
      <c r="O62" s="230">
        <v>16.265995350080246</v>
      </c>
    </row>
    <row r="63" spans="1:15" ht="7.5" customHeight="1">
      <c r="A63" s="29"/>
      <c r="B63" s="29"/>
      <c r="C63" s="3"/>
      <c r="D63" s="3"/>
      <c r="E63" s="29"/>
      <c r="F63" s="57"/>
      <c r="G63" s="57"/>
      <c r="H63" s="57"/>
      <c r="I63" s="57"/>
      <c r="J63" s="57"/>
      <c r="K63" s="57"/>
      <c r="L63" s="57"/>
      <c r="M63" s="38"/>
      <c r="N63" s="57"/>
      <c r="O63" s="177"/>
    </row>
    <row r="64" spans="1:15" ht="16.5" customHeight="1">
      <c r="A64" s="3"/>
      <c r="B64" s="3"/>
      <c r="C64" s="3" t="s">
        <v>323</v>
      </c>
      <c r="D64" s="3"/>
      <c r="E64" s="29"/>
      <c r="F64" s="38">
        <v>71227</v>
      </c>
      <c r="G64" s="38">
        <v>81209</v>
      </c>
      <c r="H64" s="38">
        <v>82934</v>
      </c>
      <c r="I64" s="38">
        <v>80183</v>
      </c>
      <c r="J64" s="38">
        <v>73809</v>
      </c>
      <c r="K64" s="38">
        <v>77347</v>
      </c>
      <c r="L64" s="38"/>
      <c r="M64" s="38">
        <v>541889</v>
      </c>
      <c r="N64" s="38">
        <v>78896</v>
      </c>
      <c r="O64" s="177">
        <v>14.559439294763319</v>
      </c>
    </row>
    <row r="65" spans="1:15" ht="19.5" customHeight="1">
      <c r="A65" s="232"/>
      <c r="B65" s="232"/>
      <c r="C65" s="232" t="s">
        <v>208</v>
      </c>
      <c r="D65" s="232"/>
      <c r="E65" s="228"/>
      <c r="F65" s="229">
        <v>6000</v>
      </c>
      <c r="G65" s="229">
        <v>6044</v>
      </c>
      <c r="H65" s="229">
        <v>6041</v>
      </c>
      <c r="I65" s="229">
        <v>6000</v>
      </c>
      <c r="J65" s="229">
        <v>5815</v>
      </c>
      <c r="K65" s="229">
        <v>5115</v>
      </c>
      <c r="L65" s="229"/>
      <c r="M65" s="229">
        <v>27357</v>
      </c>
      <c r="N65" s="229">
        <v>2384</v>
      </c>
      <c r="O65" s="230">
        <v>8.714405819351537</v>
      </c>
    </row>
    <row r="66" spans="1:15" ht="19.5" customHeight="1">
      <c r="A66" s="3"/>
      <c r="B66" s="3"/>
      <c r="C66" s="3" t="s">
        <v>324</v>
      </c>
      <c r="D66" s="3"/>
      <c r="E66" s="29"/>
      <c r="F66" s="38">
        <v>40343</v>
      </c>
      <c r="G66" s="38">
        <v>42350</v>
      </c>
      <c r="H66" s="38">
        <v>43306</v>
      </c>
      <c r="I66" s="38">
        <v>44945</v>
      </c>
      <c r="J66" s="38">
        <v>47204</v>
      </c>
      <c r="K66" s="38">
        <v>50650</v>
      </c>
      <c r="L66" s="38"/>
      <c r="M66" s="38">
        <v>239448</v>
      </c>
      <c r="N66" s="38">
        <v>53248</v>
      </c>
      <c r="O66" s="177">
        <v>22.237813638034147</v>
      </c>
    </row>
    <row r="67" spans="1:15" ht="19.5" customHeight="1">
      <c r="A67" s="232"/>
      <c r="B67" s="232"/>
      <c r="C67" s="232" t="s">
        <v>209</v>
      </c>
      <c r="D67" s="232"/>
      <c r="E67" s="228"/>
      <c r="F67" s="229">
        <v>11533</v>
      </c>
      <c r="G67" s="229">
        <v>13087</v>
      </c>
      <c r="H67" s="229">
        <v>14448</v>
      </c>
      <c r="I67" s="229">
        <v>15223</v>
      </c>
      <c r="J67" s="229">
        <v>15521</v>
      </c>
      <c r="K67" s="229">
        <v>16185</v>
      </c>
      <c r="L67" s="229"/>
      <c r="M67" s="229">
        <v>159741</v>
      </c>
      <c r="N67" s="229">
        <v>18117</v>
      </c>
      <c r="O67" s="230">
        <v>11.341484027269141</v>
      </c>
    </row>
    <row r="68" spans="1:15" ht="19.5" customHeight="1">
      <c r="A68" s="3"/>
      <c r="B68" s="3"/>
      <c r="C68" s="3" t="s">
        <v>89</v>
      </c>
      <c r="D68" s="3"/>
      <c r="E68" s="3"/>
      <c r="F68" s="38">
        <v>61117</v>
      </c>
      <c r="G68" s="38">
        <v>66790</v>
      </c>
      <c r="H68" s="38">
        <v>71937</v>
      </c>
      <c r="I68" s="38">
        <v>71975</v>
      </c>
      <c r="J68" s="38">
        <v>79082</v>
      </c>
      <c r="K68" s="38">
        <v>84977</v>
      </c>
      <c r="L68" s="38"/>
      <c r="M68" s="38">
        <v>475891</v>
      </c>
      <c r="N68" s="38">
        <v>82289</v>
      </c>
      <c r="O68" s="177">
        <v>17.29156466501783</v>
      </c>
    </row>
    <row r="69" spans="1:15" ht="10.5" customHeight="1">
      <c r="A69" s="3"/>
      <c r="B69" s="3"/>
      <c r="C69" s="3"/>
      <c r="D69" s="3"/>
      <c r="E69" s="3"/>
      <c r="F69" s="38"/>
      <c r="G69" s="38"/>
      <c r="H69" s="38"/>
      <c r="I69" s="38"/>
      <c r="J69" s="38"/>
      <c r="K69" s="38"/>
      <c r="L69" s="38"/>
      <c r="M69" s="38"/>
      <c r="N69" s="38"/>
      <c r="O69" s="78"/>
    </row>
    <row r="70" spans="1:15" ht="16.5" customHeight="1">
      <c r="A70" s="228"/>
      <c r="B70" s="228" t="s">
        <v>314</v>
      </c>
      <c r="C70" s="232"/>
      <c r="D70" s="232"/>
      <c r="E70" s="228"/>
      <c r="F70" s="229">
        <v>32405</v>
      </c>
      <c r="G70" s="229">
        <v>31413</v>
      </c>
      <c r="H70" s="229">
        <v>28367</v>
      </c>
      <c r="I70" s="229">
        <v>34865</v>
      </c>
      <c r="J70" s="229">
        <v>40359</v>
      </c>
      <c r="K70" s="229">
        <v>39263</v>
      </c>
      <c r="L70" s="229"/>
      <c r="M70" s="229">
        <v>120685</v>
      </c>
      <c r="N70" s="229">
        <v>36478</v>
      </c>
      <c r="O70" s="230">
        <v>30.22579442349919</v>
      </c>
    </row>
    <row r="71" spans="1:15" ht="6" customHeight="1">
      <c r="A71" s="29"/>
      <c r="B71" s="29"/>
      <c r="C71" s="3"/>
      <c r="D71" s="3"/>
      <c r="E71" s="29"/>
      <c r="F71" s="38"/>
      <c r="G71" s="38"/>
      <c r="H71" s="38"/>
      <c r="I71" s="38"/>
      <c r="J71" s="38"/>
      <c r="K71" s="38"/>
      <c r="L71" s="38"/>
      <c r="M71" s="38"/>
      <c r="N71" s="38"/>
      <c r="O71" s="78"/>
    </row>
    <row r="72" spans="1:15" ht="16.5" customHeight="1">
      <c r="A72" s="29"/>
      <c r="B72" s="29" t="s">
        <v>515</v>
      </c>
      <c r="C72" s="3"/>
      <c r="D72" s="3"/>
      <c r="E72" s="29"/>
      <c r="F72" s="38">
        <v>11536</v>
      </c>
      <c r="G72" s="38">
        <v>10293</v>
      </c>
      <c r="H72" s="38">
        <v>11299</v>
      </c>
      <c r="I72" s="38">
        <v>20547</v>
      </c>
      <c r="J72" s="38">
        <v>22239</v>
      </c>
      <c r="K72" s="38">
        <v>16548</v>
      </c>
      <c r="L72" s="38"/>
      <c r="M72" s="38" t="s">
        <v>505</v>
      </c>
      <c r="N72" s="38">
        <v>13688</v>
      </c>
      <c r="O72" s="177" t="s">
        <v>506</v>
      </c>
    </row>
    <row r="73" spans="1:15" ht="6" customHeight="1">
      <c r="A73" s="29"/>
      <c r="B73" s="29"/>
      <c r="C73" s="3"/>
      <c r="D73" s="3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6.5" customHeight="1">
      <c r="A74" s="228"/>
      <c r="B74" s="228" t="s">
        <v>315</v>
      </c>
      <c r="C74" s="232"/>
      <c r="D74" s="232"/>
      <c r="E74" s="228"/>
      <c r="F74" s="229">
        <v>4897</v>
      </c>
      <c r="G74" s="229">
        <v>5243</v>
      </c>
      <c r="H74" s="229">
        <v>4749</v>
      </c>
      <c r="I74" s="229">
        <v>5046</v>
      </c>
      <c r="J74" s="229">
        <v>5751</v>
      </c>
      <c r="K74" s="229">
        <v>5999</v>
      </c>
      <c r="L74" s="229"/>
      <c r="M74" s="229" t="s">
        <v>505</v>
      </c>
      <c r="N74" s="229">
        <v>5725</v>
      </c>
      <c r="O74" s="230" t="s">
        <v>506</v>
      </c>
    </row>
    <row r="75" spans="1:15" ht="42" customHeight="1">
      <c r="A75" s="291" t="s">
        <v>245</v>
      </c>
      <c r="B75" s="29"/>
      <c r="C75" s="18"/>
      <c r="D75" s="18"/>
      <c r="E75" s="108"/>
      <c r="F75" s="56"/>
      <c r="G75" s="56"/>
      <c r="H75" s="56"/>
      <c r="I75" s="56"/>
      <c r="J75" s="56"/>
      <c r="K75" s="56"/>
      <c r="L75" s="56"/>
      <c r="M75" s="56"/>
      <c r="N75" s="56"/>
      <c r="O75" s="171"/>
    </row>
    <row r="76" spans="1:15" ht="16.5" customHeight="1">
      <c r="A76" s="29"/>
      <c r="B76" s="29" t="s">
        <v>90</v>
      </c>
      <c r="C76" s="3"/>
      <c r="D76" s="3"/>
      <c r="E76" s="29"/>
      <c r="F76" s="38">
        <v>5292100</v>
      </c>
      <c r="G76" s="38">
        <v>5377400</v>
      </c>
      <c r="H76" s="38">
        <v>5358200</v>
      </c>
      <c r="I76" s="38">
        <v>5663200</v>
      </c>
      <c r="J76" s="38">
        <v>5880200</v>
      </c>
      <c r="K76" s="38">
        <v>5796096</v>
      </c>
      <c r="L76" s="38"/>
      <c r="M76" s="38">
        <v>44447032</v>
      </c>
      <c r="N76" s="38">
        <v>6153272</v>
      </c>
      <c r="O76" s="177">
        <v>13.844055999059734</v>
      </c>
    </row>
    <row r="77" spans="1:15" ht="6.75" customHeight="1">
      <c r="A77" s="29"/>
      <c r="B77" s="29"/>
      <c r="C77" s="3"/>
      <c r="D77" s="3"/>
      <c r="E77" s="29"/>
      <c r="F77" s="38"/>
      <c r="G77" s="38"/>
      <c r="H77" s="38"/>
      <c r="I77" s="38"/>
      <c r="J77" s="38"/>
      <c r="K77" s="38"/>
      <c r="L77" s="38"/>
      <c r="M77" s="38"/>
      <c r="N77" s="38"/>
      <c r="O77" s="177"/>
    </row>
    <row r="78" spans="1:15" ht="16.5" customHeight="1">
      <c r="A78" s="228"/>
      <c r="B78" s="228" t="s">
        <v>316</v>
      </c>
      <c r="C78" s="232"/>
      <c r="D78" s="232"/>
      <c r="E78" s="228"/>
      <c r="F78" s="229">
        <v>1293989</v>
      </c>
      <c r="G78" s="229">
        <v>1314346</v>
      </c>
      <c r="H78" s="229">
        <v>1348188</v>
      </c>
      <c r="I78" s="229">
        <v>1344476</v>
      </c>
      <c r="J78" s="229">
        <v>1412998</v>
      </c>
      <c r="K78" s="229">
        <v>1492053</v>
      </c>
      <c r="L78" s="229"/>
      <c r="M78" s="229">
        <v>18285200</v>
      </c>
      <c r="N78" s="229">
        <v>1634342</v>
      </c>
      <c r="O78" s="230">
        <v>8.938059195414871</v>
      </c>
    </row>
    <row r="79" spans="1:15" ht="7.5" customHeight="1">
      <c r="A79" s="29"/>
      <c r="B79" s="29"/>
      <c r="C79" s="3"/>
      <c r="D79" s="3"/>
      <c r="E79" s="29"/>
      <c r="F79" s="38"/>
      <c r="G79" s="38"/>
      <c r="H79" s="38"/>
      <c r="I79" s="38"/>
      <c r="J79" s="38"/>
      <c r="K79" s="38"/>
      <c r="L79" s="38"/>
      <c r="M79" s="38"/>
      <c r="N79" s="38"/>
      <c r="O79" s="177"/>
    </row>
    <row r="80" spans="1:15" ht="16.5" customHeight="1">
      <c r="A80" s="3"/>
      <c r="B80" s="3" t="s">
        <v>317</v>
      </c>
      <c r="C80" s="3"/>
      <c r="D80" s="3"/>
      <c r="E80" s="3"/>
      <c r="F80" s="38">
        <v>48647</v>
      </c>
      <c r="G80" s="38">
        <v>50992</v>
      </c>
      <c r="H80" s="38">
        <v>51890</v>
      </c>
      <c r="I80" s="38">
        <v>51993</v>
      </c>
      <c r="J80" s="38">
        <v>52614</v>
      </c>
      <c r="K80" s="38">
        <v>53582</v>
      </c>
      <c r="L80" s="38"/>
      <c r="M80" s="38">
        <v>814341</v>
      </c>
      <c r="N80" s="38">
        <v>54738</v>
      </c>
      <c r="O80" s="177">
        <v>6.721754154586347</v>
      </c>
    </row>
    <row r="81" spans="1:15" ht="20.25" customHeight="1">
      <c r="A81" s="3"/>
      <c r="B81" s="3"/>
      <c r="C81" s="3"/>
      <c r="D81" s="3"/>
      <c r="E81" s="3"/>
      <c r="F81" s="38"/>
      <c r="G81" s="38"/>
      <c r="H81" s="38"/>
      <c r="I81" s="38"/>
      <c r="J81" s="38"/>
      <c r="K81" s="38"/>
      <c r="L81" s="38"/>
      <c r="M81" s="38"/>
      <c r="N81" s="38"/>
      <c r="O81" s="78"/>
    </row>
    <row r="82" spans="1:15" ht="16.5" customHeight="1">
      <c r="A82" s="3"/>
      <c r="B82" s="3" t="s">
        <v>318</v>
      </c>
      <c r="C82" s="3"/>
      <c r="D82" s="3"/>
      <c r="E82" s="3"/>
      <c r="F82" s="38"/>
      <c r="G82" s="38"/>
      <c r="H82" s="38"/>
      <c r="I82" s="38"/>
      <c r="J82" s="38"/>
      <c r="K82" s="38"/>
      <c r="L82" s="38"/>
      <c r="M82" s="53"/>
      <c r="N82" s="38"/>
      <c r="O82" s="78"/>
    </row>
    <row r="83" spans="1:15" ht="9" customHeight="1">
      <c r="A83" s="3"/>
      <c r="B83" s="3"/>
      <c r="C83" s="3"/>
      <c r="D83" s="3"/>
      <c r="E83" s="3"/>
      <c r="F83" s="38"/>
      <c r="G83" s="38"/>
      <c r="H83" s="38"/>
      <c r="I83" s="38"/>
      <c r="J83" s="38"/>
      <c r="K83" s="38"/>
      <c r="L83" s="38"/>
      <c r="M83" s="53"/>
      <c r="N83" s="38"/>
      <c r="O83" s="78"/>
    </row>
    <row r="84" spans="1:15" ht="16.5" customHeight="1">
      <c r="A84" s="232"/>
      <c r="B84" s="232"/>
      <c r="C84" s="232" t="s">
        <v>91</v>
      </c>
      <c r="D84" s="232"/>
      <c r="E84" s="232"/>
      <c r="F84" s="229">
        <v>4048</v>
      </c>
      <c r="G84" s="229">
        <v>2539</v>
      </c>
      <c r="H84" s="229">
        <v>3014</v>
      </c>
      <c r="I84" s="229">
        <v>3472</v>
      </c>
      <c r="J84" s="229">
        <v>3111</v>
      </c>
      <c r="K84" s="229">
        <v>3272</v>
      </c>
      <c r="L84" s="229"/>
      <c r="M84" s="229">
        <v>7390</v>
      </c>
      <c r="N84" s="229">
        <v>2883</v>
      </c>
      <c r="O84" s="230">
        <v>39.012178619756426</v>
      </c>
    </row>
    <row r="85" spans="1:15" ht="20.25" customHeight="1">
      <c r="A85" s="3"/>
      <c r="B85" s="3"/>
      <c r="C85" s="3" t="s">
        <v>325</v>
      </c>
      <c r="D85" s="3"/>
      <c r="E85" s="3"/>
      <c r="F85" s="38" t="s">
        <v>513</v>
      </c>
      <c r="G85" s="38" t="s">
        <v>513</v>
      </c>
      <c r="H85" s="38" t="s">
        <v>513</v>
      </c>
      <c r="I85" s="38" t="s">
        <v>513</v>
      </c>
      <c r="J85" s="38" t="s">
        <v>513</v>
      </c>
      <c r="K85" s="38" t="s">
        <v>513</v>
      </c>
      <c r="L85" s="38"/>
      <c r="M85" s="38">
        <v>55</v>
      </c>
      <c r="N85" s="38" t="s">
        <v>513</v>
      </c>
      <c r="O85" s="177" t="s">
        <v>88</v>
      </c>
    </row>
    <row r="86" spans="1:15" ht="12" customHeight="1">
      <c r="A86" s="3"/>
      <c r="B86" s="3"/>
      <c r="C86" s="3"/>
      <c r="D86" s="3"/>
      <c r="E86" s="3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0.5" customHeight="1">
      <c r="A87" s="44" t="s">
        <v>267</v>
      </c>
      <c r="B87" s="3"/>
      <c r="C87" s="3"/>
      <c r="D87" s="3"/>
      <c r="E87" s="3"/>
      <c r="F87" s="38"/>
      <c r="G87" s="38"/>
      <c r="H87" s="38"/>
      <c r="I87" s="38"/>
      <c r="J87" s="38"/>
      <c r="K87" s="38"/>
      <c r="L87" s="38"/>
      <c r="M87" s="38"/>
      <c r="N87" s="38"/>
      <c r="O87" s="78"/>
    </row>
    <row r="88" ht="9.75" customHeight="1">
      <c r="A88" s="44"/>
    </row>
    <row r="89" spans="1:15" ht="18.75">
      <c r="A89" s="355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</row>
    <row r="91" ht="15.75">
      <c r="A91" s="44"/>
    </row>
    <row r="92" ht="15.75">
      <c r="A92" s="44"/>
    </row>
    <row r="93" ht="15.75">
      <c r="A93" s="44"/>
    </row>
    <row r="97" ht="15.75">
      <c r="A97" s="44"/>
    </row>
  </sheetData>
  <sheetProtection/>
  <mergeCells count="11">
    <mergeCell ref="I4:I5"/>
    <mergeCell ref="A89:O89"/>
    <mergeCell ref="C11:E11"/>
    <mergeCell ref="N1:O1"/>
    <mergeCell ref="A4:E5"/>
    <mergeCell ref="M4:O4"/>
    <mergeCell ref="G4:G5"/>
    <mergeCell ref="J4:J5"/>
    <mergeCell ref="F4:F5"/>
    <mergeCell ref="K4:K5"/>
    <mergeCell ref="H4:H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Sans,Normal"&amp;22 &amp;24 10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O84"/>
  <sheetViews>
    <sheetView showGridLines="0" view="pageBreakPreview" zoomScale="60" zoomScaleNormal="65" zoomScalePageLayoutView="0" workbookViewId="0" topLeftCell="A1">
      <selection activeCell="J36" sqref="J36"/>
    </sheetView>
  </sheetViews>
  <sheetFormatPr defaultColWidth="9.77734375" defaultRowHeight="15.75"/>
  <cols>
    <col min="1" max="1" width="2.77734375" style="26" customWidth="1"/>
    <col min="2" max="4" width="2.77734375" style="25" customWidth="1"/>
    <col min="5" max="5" width="45.77734375" style="25" customWidth="1"/>
    <col min="6" max="6" width="12.5546875" style="26" customWidth="1"/>
    <col min="7" max="9" width="12.5546875" style="43" customWidth="1"/>
    <col min="10" max="11" width="12.5546875" style="21" customWidth="1"/>
    <col min="12" max="12" width="1.77734375" style="21" customWidth="1"/>
    <col min="13" max="13" width="14.10546875" style="43" customWidth="1"/>
    <col min="14" max="14" width="14.3359375" style="43" customWidth="1"/>
    <col min="15" max="15" width="7.21484375" style="25" customWidth="1"/>
    <col min="16" max="16384" width="9.77734375" style="25" customWidth="1"/>
  </cols>
  <sheetData>
    <row r="1" spans="1:15" ht="26.25">
      <c r="A1" s="300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63" t="s">
        <v>207</v>
      </c>
      <c r="O1" s="363"/>
    </row>
    <row r="2" spans="1:15" ht="21" customHeight="1">
      <c r="A2" s="300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>
      <c r="A3" s="15"/>
      <c r="B3" s="6"/>
      <c r="C3" s="6"/>
      <c r="D3" s="6"/>
      <c r="E3" s="6"/>
      <c r="F3" s="16"/>
      <c r="G3" s="17"/>
      <c r="H3" s="17"/>
      <c r="I3" s="17"/>
      <c r="J3" s="18"/>
      <c r="K3" s="18"/>
      <c r="L3" s="18"/>
      <c r="M3" s="17"/>
      <c r="N3" s="17"/>
      <c r="O3" s="6"/>
    </row>
    <row r="4" spans="1:15" ht="24.75" customHeight="1">
      <c r="A4" s="364" t="s">
        <v>231</v>
      </c>
      <c r="B4" s="364"/>
      <c r="C4" s="364"/>
      <c r="D4" s="364"/>
      <c r="E4" s="364"/>
      <c r="F4" s="367">
        <v>2000</v>
      </c>
      <c r="G4" s="367">
        <v>2001</v>
      </c>
      <c r="H4" s="367">
        <v>2002</v>
      </c>
      <c r="I4" s="367">
        <v>2003</v>
      </c>
      <c r="J4" s="367">
        <v>2004</v>
      </c>
      <c r="K4" s="367">
        <v>2005</v>
      </c>
      <c r="L4" s="303"/>
      <c r="M4" s="366" t="s">
        <v>507</v>
      </c>
      <c r="N4" s="366"/>
      <c r="O4" s="366"/>
    </row>
    <row r="5" spans="1:15" ht="24.75" customHeight="1">
      <c r="A5" s="365"/>
      <c r="B5" s="365"/>
      <c r="C5" s="365"/>
      <c r="D5" s="365"/>
      <c r="E5" s="365"/>
      <c r="F5" s="368"/>
      <c r="G5" s="368"/>
      <c r="H5" s="368"/>
      <c r="I5" s="369"/>
      <c r="J5" s="369"/>
      <c r="K5" s="369"/>
      <c r="L5" s="304"/>
      <c r="M5" s="305" t="s">
        <v>232</v>
      </c>
      <c r="N5" s="305" t="s">
        <v>233</v>
      </c>
      <c r="O5" s="305" t="s">
        <v>234</v>
      </c>
    </row>
    <row r="6" spans="1:15" s="21" customFormat="1" ht="18.75" customHeight="1">
      <c r="A6" s="3"/>
      <c r="B6" s="18"/>
      <c r="C6" s="18"/>
      <c r="D6" s="18"/>
      <c r="E6" s="18"/>
      <c r="F6" s="3"/>
      <c r="G6" s="4"/>
      <c r="H6" s="4"/>
      <c r="I6" s="19"/>
      <c r="J6" s="19"/>
      <c r="K6" s="19"/>
      <c r="L6" s="19"/>
      <c r="M6" s="4"/>
      <c r="N6" s="4"/>
      <c r="O6" s="4"/>
    </row>
    <row r="7" spans="1:15" ht="16.5" customHeight="1">
      <c r="A7" s="3"/>
      <c r="B7" s="3" t="s">
        <v>98</v>
      </c>
      <c r="C7" s="3"/>
      <c r="D7" s="3"/>
      <c r="E7" s="3"/>
      <c r="F7" s="38"/>
      <c r="G7" s="38"/>
      <c r="H7" s="38"/>
      <c r="I7" s="38"/>
      <c r="J7" s="38"/>
      <c r="K7" s="38"/>
      <c r="L7" s="38"/>
      <c r="M7" s="38"/>
      <c r="N7" s="38"/>
      <c r="O7" s="78"/>
    </row>
    <row r="8" spans="1:15" ht="9" customHeight="1">
      <c r="A8" s="3"/>
      <c r="B8" s="3"/>
      <c r="C8" s="3"/>
      <c r="D8" s="3"/>
      <c r="E8" s="3"/>
      <c r="F8" s="38"/>
      <c r="G8" s="38"/>
      <c r="H8" s="38"/>
      <c r="I8" s="38"/>
      <c r="J8" s="38"/>
      <c r="K8" s="38"/>
      <c r="L8" s="38"/>
      <c r="M8" s="38"/>
      <c r="N8" s="38"/>
      <c r="O8" s="78"/>
    </row>
    <row r="9" spans="1:15" ht="16.5" customHeight="1">
      <c r="A9" s="3"/>
      <c r="B9" s="3"/>
      <c r="C9" s="3" t="s">
        <v>326</v>
      </c>
      <c r="D9" s="3"/>
      <c r="E9" s="3"/>
      <c r="F9" s="38">
        <v>98014</v>
      </c>
      <c r="G9" s="38">
        <v>119589</v>
      </c>
      <c r="H9" s="38">
        <v>146587</v>
      </c>
      <c r="I9" s="38">
        <v>151067</v>
      </c>
      <c r="J9" s="38">
        <v>190245</v>
      </c>
      <c r="K9" s="38">
        <v>158854</v>
      </c>
      <c r="L9" s="38"/>
      <c r="M9" s="38">
        <v>2086140</v>
      </c>
      <c r="N9" s="38">
        <v>182438</v>
      </c>
      <c r="O9" s="177">
        <f>(N9/M9)*100</f>
        <v>8.745242409426021</v>
      </c>
    </row>
    <row r="10" spans="1:15" ht="20.25" customHeight="1">
      <c r="A10" s="232"/>
      <c r="B10" s="232"/>
      <c r="C10" s="232" t="s">
        <v>210</v>
      </c>
      <c r="D10" s="232"/>
      <c r="E10" s="232"/>
      <c r="F10" s="229">
        <v>54790</v>
      </c>
      <c r="G10" s="229">
        <v>54183</v>
      </c>
      <c r="H10" s="229">
        <v>66042</v>
      </c>
      <c r="I10" s="229">
        <v>61575</v>
      </c>
      <c r="J10" s="229">
        <v>66857</v>
      </c>
      <c r="K10" s="229">
        <v>58592</v>
      </c>
      <c r="L10" s="229"/>
      <c r="M10" s="229">
        <v>549437</v>
      </c>
      <c r="N10" s="229">
        <v>57579</v>
      </c>
      <c r="O10" s="230">
        <f>(N10/M10)*100</f>
        <v>10.47963642783431</v>
      </c>
    </row>
    <row r="11" spans="1:15" s="21" customFormat="1" ht="19.5" customHeight="1">
      <c r="A11" s="3"/>
      <c r="B11" s="18"/>
      <c r="C11" s="18"/>
      <c r="D11" s="18"/>
      <c r="E11" s="18"/>
      <c r="F11" s="3"/>
      <c r="G11" s="4"/>
      <c r="H11" s="4"/>
      <c r="I11" s="19"/>
      <c r="J11" s="19"/>
      <c r="K11" s="19"/>
      <c r="L11" s="19"/>
      <c r="M11" s="4"/>
      <c r="N11" s="4"/>
      <c r="O11" s="4"/>
    </row>
    <row r="12" spans="1:15" ht="16.5" customHeight="1">
      <c r="A12" s="3"/>
      <c r="B12" s="3" t="s">
        <v>319</v>
      </c>
      <c r="C12" s="3"/>
      <c r="D12" s="3"/>
      <c r="E12" s="3"/>
      <c r="F12" s="38"/>
      <c r="G12" s="38"/>
      <c r="H12" s="38"/>
      <c r="I12" s="38"/>
      <c r="J12" s="38"/>
      <c r="K12" s="38"/>
      <c r="L12" s="38"/>
      <c r="M12" s="38"/>
      <c r="N12" s="38"/>
      <c r="O12" s="78"/>
    </row>
    <row r="13" spans="1:15" ht="10.5" customHeight="1">
      <c r="A13" s="3"/>
      <c r="B13" s="3"/>
      <c r="C13" s="3"/>
      <c r="D13" s="3"/>
      <c r="E13" s="3"/>
      <c r="F13" s="38"/>
      <c r="G13" s="38"/>
      <c r="H13" s="38"/>
      <c r="I13" s="38"/>
      <c r="J13" s="38"/>
      <c r="K13" s="38"/>
      <c r="L13" s="38"/>
      <c r="M13" s="38"/>
      <c r="N13" s="38"/>
      <c r="O13" s="78"/>
    </row>
    <row r="14" spans="1:15" ht="15.75">
      <c r="A14" s="3"/>
      <c r="B14" s="3"/>
      <c r="C14" s="3" t="s">
        <v>78</v>
      </c>
      <c r="D14" s="3"/>
      <c r="E14" s="3"/>
      <c r="F14" s="38">
        <v>43723</v>
      </c>
      <c r="G14" s="38">
        <v>43801</v>
      </c>
      <c r="H14" s="38">
        <v>38283</v>
      </c>
      <c r="I14" s="38">
        <v>41032</v>
      </c>
      <c r="J14" s="38">
        <v>48094</v>
      </c>
      <c r="K14" s="38">
        <v>20440</v>
      </c>
      <c r="L14" s="38"/>
      <c r="M14" s="38">
        <v>265041</v>
      </c>
      <c r="N14" s="38">
        <v>49527</v>
      </c>
      <c r="O14" s="177">
        <f>(N14/M14)*100</f>
        <v>18.686542836768652</v>
      </c>
    </row>
    <row r="15" spans="1:15" ht="20.25" customHeight="1">
      <c r="A15" s="3"/>
      <c r="B15" s="3"/>
      <c r="C15" s="3" t="s">
        <v>327</v>
      </c>
      <c r="D15" s="3"/>
      <c r="E15" s="3"/>
      <c r="F15" s="38"/>
      <c r="G15" s="38"/>
      <c r="H15" s="38"/>
      <c r="I15" s="38"/>
      <c r="J15" s="38"/>
      <c r="K15" s="38"/>
      <c r="L15" s="38"/>
      <c r="M15" s="38"/>
      <c r="N15" s="38"/>
      <c r="O15" s="177"/>
    </row>
    <row r="16" spans="1:15" ht="10.5" customHeight="1">
      <c r="A16" s="232"/>
      <c r="B16" s="232"/>
      <c r="C16" s="232" t="s">
        <v>391</v>
      </c>
      <c r="D16" s="232"/>
      <c r="E16" s="232"/>
      <c r="F16" s="229">
        <v>27</v>
      </c>
      <c r="G16" s="229">
        <v>28</v>
      </c>
      <c r="H16" s="229">
        <v>28</v>
      </c>
      <c r="I16" s="229">
        <v>29</v>
      </c>
      <c r="J16" s="229">
        <v>30</v>
      </c>
      <c r="K16" s="229">
        <v>30</v>
      </c>
      <c r="L16" s="229"/>
      <c r="M16" s="229" t="s">
        <v>506</v>
      </c>
      <c r="N16" s="229">
        <v>31</v>
      </c>
      <c r="O16" s="230" t="s">
        <v>506</v>
      </c>
    </row>
    <row r="17" spans="1:15" ht="15" customHeight="1">
      <c r="A17" s="322"/>
      <c r="B17" s="322"/>
      <c r="C17" s="322"/>
      <c r="D17" s="322"/>
      <c r="E17" s="322"/>
      <c r="F17" s="323"/>
      <c r="G17" s="323"/>
      <c r="H17" s="323"/>
      <c r="I17" s="323"/>
      <c r="J17" s="323"/>
      <c r="K17" s="323"/>
      <c r="L17" s="323"/>
      <c r="M17" s="324"/>
      <c r="N17" s="323"/>
      <c r="O17" s="325"/>
    </row>
    <row r="18" spans="1:15" ht="6.75" customHeight="1">
      <c r="A18" s="3"/>
      <c r="B18" s="3"/>
      <c r="C18" s="3"/>
      <c r="D18" s="3"/>
      <c r="E18" s="3"/>
      <c r="F18" s="39"/>
      <c r="G18" s="39"/>
      <c r="H18" s="39"/>
      <c r="I18" s="39"/>
      <c r="J18" s="39"/>
      <c r="K18" s="39"/>
      <c r="L18" s="39"/>
      <c r="M18" s="30"/>
      <c r="N18" s="39"/>
      <c r="O18" s="78"/>
    </row>
    <row r="19" spans="1:15" s="157" customFormat="1" ht="33.75" customHeight="1">
      <c r="A19" s="178" t="s">
        <v>215</v>
      </c>
      <c r="B19" s="370" t="s">
        <v>519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</row>
    <row r="20" spans="1:15" s="157" customFormat="1" ht="18" customHeight="1">
      <c r="A20" s="178" t="s">
        <v>412</v>
      </c>
      <c r="B20" s="179" t="s">
        <v>92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s="157" customFormat="1" ht="18" customHeight="1">
      <c r="A21" s="180" t="s">
        <v>413</v>
      </c>
      <c r="B21" s="179" t="s">
        <v>93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s="157" customFormat="1" ht="18" customHeight="1">
      <c r="A22" s="180" t="s">
        <v>414</v>
      </c>
      <c r="B22" s="181" t="s">
        <v>227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s="157" customFormat="1" ht="18" customHeight="1">
      <c r="A23" s="180" t="s">
        <v>239</v>
      </c>
      <c r="B23" s="181" t="s">
        <v>228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</row>
    <row r="24" spans="1:15" s="157" customFormat="1" ht="18" customHeight="1">
      <c r="A24" s="178" t="s">
        <v>218</v>
      </c>
      <c r="B24" s="182" t="s">
        <v>94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5" s="157" customFormat="1" ht="18" customHeight="1">
      <c r="A25" s="178" t="s">
        <v>219</v>
      </c>
      <c r="B25" s="179" t="s">
        <v>95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</row>
    <row r="26" spans="1:15" s="157" customFormat="1" ht="18" customHeight="1">
      <c r="A26" s="183" t="s">
        <v>220</v>
      </c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1:15" s="157" customFormat="1" ht="18" customHeight="1">
      <c r="A27" s="178" t="s">
        <v>221</v>
      </c>
      <c r="B27" s="184" t="s">
        <v>96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</row>
    <row r="28" spans="1:15" s="157" customFormat="1" ht="18" customHeight="1">
      <c r="A28" s="178" t="s">
        <v>222</v>
      </c>
      <c r="B28" s="179" t="s">
        <v>97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</row>
    <row r="29" spans="1:15" s="157" customFormat="1" ht="31.5" customHeight="1">
      <c r="A29" s="178" t="s">
        <v>388</v>
      </c>
      <c r="B29" s="370" t="s">
        <v>520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</row>
    <row r="30" spans="1:15" s="157" customFormat="1" ht="39" customHeight="1">
      <c r="A30" s="184" t="s">
        <v>223</v>
      </c>
      <c r="B30" s="370" t="s">
        <v>103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</row>
    <row r="31" spans="1:15" s="157" customFormat="1" ht="16.5">
      <c r="A31" s="371" t="s">
        <v>516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</row>
    <row r="84" spans="1:15" ht="18.75">
      <c r="A84" s="355"/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</row>
  </sheetData>
  <sheetProtection/>
  <mergeCells count="14">
    <mergeCell ref="A31:O31"/>
    <mergeCell ref="B30:O30"/>
    <mergeCell ref="J4:J5"/>
    <mergeCell ref="F4:F5"/>
    <mergeCell ref="K4:K5"/>
    <mergeCell ref="H4:H5"/>
    <mergeCell ref="I4:I5"/>
    <mergeCell ref="B19:O19"/>
    <mergeCell ref="A84:O84"/>
    <mergeCell ref="N1:O1"/>
    <mergeCell ref="A4:E5"/>
    <mergeCell ref="M4:O4"/>
    <mergeCell ref="G4:G5"/>
    <mergeCell ref="B29:O29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Sans,Normal"&amp;22 &amp;24 11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O110"/>
  <sheetViews>
    <sheetView showGridLines="0" view="pageBreakPreview" zoomScale="60" zoomScaleNormal="65" zoomScalePageLayoutView="0" workbookViewId="0" topLeftCell="A1">
      <selection activeCell="E3" sqref="E3"/>
    </sheetView>
  </sheetViews>
  <sheetFormatPr defaultColWidth="9.77734375" defaultRowHeight="15.75"/>
  <cols>
    <col min="1" max="2" width="2.77734375" style="7" customWidth="1"/>
    <col min="3" max="4" width="2.77734375" style="8" customWidth="1"/>
    <col min="5" max="5" width="45.77734375" style="8" customWidth="1"/>
    <col min="6" max="6" width="12.88671875" style="7" customWidth="1"/>
    <col min="7" max="7" width="12.88671875" style="9" customWidth="1"/>
    <col min="8" max="8" width="14.6640625" style="9" customWidth="1"/>
    <col min="9" max="9" width="12.88671875" style="9" customWidth="1"/>
    <col min="10" max="11" width="12.88671875" style="10" customWidth="1"/>
    <col min="12" max="12" width="1.77734375" style="10" customWidth="1"/>
    <col min="13" max="14" width="14.21484375" style="9" customWidth="1"/>
    <col min="15" max="15" width="6.88671875" style="11" customWidth="1"/>
    <col min="16" max="16384" width="9.77734375" style="8" customWidth="1"/>
  </cols>
  <sheetData>
    <row r="1" spans="1:15" ht="26.25">
      <c r="A1" s="300" t="s">
        <v>74</v>
      </c>
      <c r="B1" s="30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63" t="s">
        <v>211</v>
      </c>
      <c r="O1" s="363"/>
    </row>
    <row r="2" spans="1:15" ht="21" customHeight="1">
      <c r="A2" s="300" t="s">
        <v>17</v>
      </c>
      <c r="B2" s="30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ht="15" customHeight="1">
      <c r="A3" s="15"/>
      <c r="B3" s="15"/>
      <c r="C3" s="6"/>
      <c r="D3" s="6"/>
      <c r="E3" s="6"/>
      <c r="F3" s="16"/>
      <c r="G3" s="17"/>
      <c r="H3" s="17"/>
      <c r="I3" s="17"/>
      <c r="J3" s="18"/>
      <c r="K3" s="18"/>
      <c r="L3" s="18"/>
      <c r="M3" s="17"/>
      <c r="N3" s="17"/>
      <c r="O3" s="45"/>
    </row>
    <row r="4" spans="1:15" ht="24.75" customHeight="1">
      <c r="A4" s="364" t="s">
        <v>231</v>
      </c>
      <c r="B4" s="364"/>
      <c r="C4" s="364"/>
      <c r="D4" s="364"/>
      <c r="E4" s="364"/>
      <c r="F4" s="367">
        <v>2000</v>
      </c>
      <c r="G4" s="367">
        <v>2001</v>
      </c>
      <c r="H4" s="367">
        <v>2002</v>
      </c>
      <c r="I4" s="367">
        <v>2003</v>
      </c>
      <c r="J4" s="367">
        <v>2004</v>
      </c>
      <c r="K4" s="367">
        <v>2005</v>
      </c>
      <c r="L4" s="303"/>
      <c r="M4" s="366" t="s">
        <v>449</v>
      </c>
      <c r="N4" s="366"/>
      <c r="O4" s="366"/>
    </row>
    <row r="5" spans="1:15" ht="24.75" customHeight="1">
      <c r="A5" s="365"/>
      <c r="B5" s="365"/>
      <c r="C5" s="365"/>
      <c r="D5" s="365"/>
      <c r="E5" s="365"/>
      <c r="F5" s="368"/>
      <c r="G5" s="368"/>
      <c r="H5" s="368"/>
      <c r="I5" s="369"/>
      <c r="J5" s="369"/>
      <c r="K5" s="369"/>
      <c r="L5" s="304"/>
      <c r="M5" s="305" t="s">
        <v>232</v>
      </c>
      <c r="N5" s="305" t="s">
        <v>233</v>
      </c>
      <c r="O5" s="306" t="s">
        <v>234</v>
      </c>
    </row>
    <row r="6" spans="1:15" s="21" customFormat="1" ht="14.25" customHeight="1">
      <c r="A6" s="3"/>
      <c r="B6" s="3"/>
      <c r="C6" s="18"/>
      <c r="D6" s="18"/>
      <c r="E6" s="18"/>
      <c r="F6" s="3"/>
      <c r="G6" s="4"/>
      <c r="H6" s="4"/>
      <c r="I6" s="19"/>
      <c r="J6" s="19"/>
      <c r="K6" s="19"/>
      <c r="L6" s="19"/>
      <c r="M6" s="4"/>
      <c r="N6" s="4"/>
      <c r="O6" s="20"/>
    </row>
    <row r="7" spans="1:15" s="25" customFormat="1" ht="35.25" customHeight="1">
      <c r="A7" s="291" t="s">
        <v>18</v>
      </c>
      <c r="B7" s="26"/>
      <c r="C7" s="3"/>
      <c r="D7" s="3"/>
      <c r="E7" s="18"/>
      <c r="F7" s="27"/>
      <c r="G7" s="24"/>
      <c r="H7" s="24"/>
      <c r="I7" s="24"/>
      <c r="J7" s="24"/>
      <c r="K7" s="28"/>
      <c r="L7" s="28"/>
      <c r="M7" s="21"/>
      <c r="N7" s="21"/>
      <c r="O7" s="24"/>
    </row>
    <row r="8" spans="1:15" s="25" customFormat="1" ht="15.75">
      <c r="A8" s="29"/>
      <c r="B8" s="29" t="s">
        <v>469</v>
      </c>
      <c r="E8" s="3"/>
      <c r="F8" s="31"/>
      <c r="G8" s="31"/>
      <c r="H8" s="31"/>
      <c r="I8" s="31"/>
      <c r="J8" s="31"/>
      <c r="K8" s="31"/>
      <c r="L8" s="30"/>
      <c r="M8" s="30"/>
      <c r="N8" s="30"/>
      <c r="O8" s="27"/>
    </row>
    <row r="9" spans="1:15" s="25" customFormat="1" ht="15.75">
      <c r="A9" s="29"/>
      <c r="B9" s="29" t="s">
        <v>393</v>
      </c>
      <c r="E9" s="3"/>
      <c r="F9" s="197">
        <v>554355.7654169291</v>
      </c>
      <c r="G9" s="197">
        <v>581794.6368803487</v>
      </c>
      <c r="H9" s="197">
        <v>603459.0219620896</v>
      </c>
      <c r="I9" s="197">
        <v>649958.8774732592</v>
      </c>
      <c r="J9" s="197">
        <v>730498.1380362506</v>
      </c>
      <c r="K9" s="197">
        <v>837905.43</v>
      </c>
      <c r="L9" s="197"/>
      <c r="M9" s="197">
        <v>9155490.3</v>
      </c>
      <c r="N9" s="197">
        <v>911958.8966214405</v>
      </c>
      <c r="O9" s="197">
        <f>(N9/M9)*100</f>
        <v>9.960787098659702</v>
      </c>
    </row>
    <row r="10" spans="1:15" s="25" customFormat="1" ht="6" customHeight="1">
      <c r="A10" s="29"/>
      <c r="B10" s="29"/>
      <c r="E10" s="3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25" customFormat="1" ht="15.75">
      <c r="A11" s="29"/>
      <c r="B11" s="29" t="s">
        <v>54</v>
      </c>
      <c r="E11" s="3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15" s="25" customFormat="1" ht="15.75">
      <c r="A12" s="228"/>
      <c r="B12" s="228" t="s">
        <v>393</v>
      </c>
      <c r="C12" s="235"/>
      <c r="D12" s="235"/>
      <c r="E12" s="232"/>
      <c r="F12" s="245">
        <v>503113.13300000003</v>
      </c>
      <c r="G12" s="245">
        <v>527733.846</v>
      </c>
      <c r="H12" s="245">
        <v>552573.6810000001</v>
      </c>
      <c r="I12" s="245">
        <v>589024.686</v>
      </c>
      <c r="J12" s="245">
        <v>659942.957</v>
      </c>
      <c r="K12" s="245">
        <v>750852.29</v>
      </c>
      <c r="L12" s="245"/>
      <c r="M12" s="245">
        <v>8217754.2</v>
      </c>
      <c r="N12" s="245">
        <v>817187.9378462548</v>
      </c>
      <c r="O12" s="245">
        <f>(N12/M12)*100</f>
        <v>9.944175962895736</v>
      </c>
    </row>
    <row r="13" spans="1:15" s="25" customFormat="1" ht="38.25" customHeight="1">
      <c r="A13" s="291" t="s">
        <v>19</v>
      </c>
      <c r="B13" s="26"/>
      <c r="C13" s="29"/>
      <c r="D13" s="29"/>
      <c r="E13" s="3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5" s="25" customFormat="1" ht="16.5" customHeight="1">
      <c r="A14" s="3"/>
      <c r="B14" s="3" t="s">
        <v>320</v>
      </c>
      <c r="C14" s="3"/>
      <c r="D14" s="3"/>
      <c r="E14" s="33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s="25" customFormat="1" ht="15.75">
      <c r="A15" s="3"/>
      <c r="B15" s="3" t="s">
        <v>394</v>
      </c>
      <c r="C15" s="3"/>
      <c r="D15" s="3"/>
      <c r="E15" s="33"/>
      <c r="F15" s="200"/>
      <c r="G15" s="200"/>
      <c r="H15" s="200"/>
      <c r="I15" s="200"/>
      <c r="J15" s="200"/>
      <c r="K15" s="200"/>
      <c r="L15" s="200"/>
      <c r="M15" s="200"/>
      <c r="N15" s="200"/>
      <c r="O15" s="200"/>
    </row>
    <row r="16" spans="1:15" s="25" customFormat="1" ht="6" customHeight="1">
      <c r="A16" s="3"/>
      <c r="B16" s="3"/>
      <c r="C16" s="3"/>
      <c r="D16" s="3"/>
      <c r="E16" s="33"/>
      <c r="F16" s="200"/>
      <c r="G16" s="200"/>
      <c r="H16" s="200"/>
      <c r="I16" s="200"/>
      <c r="J16" s="200"/>
      <c r="K16" s="200"/>
      <c r="L16" s="200"/>
      <c r="M16" s="200"/>
      <c r="N16" s="200"/>
      <c r="O16" s="200"/>
    </row>
    <row r="17" spans="1:15" s="25" customFormat="1" ht="17.25" customHeight="1">
      <c r="A17" s="3"/>
      <c r="B17" s="3"/>
      <c r="C17" s="3" t="s">
        <v>328</v>
      </c>
      <c r="D17" s="3"/>
      <c r="E17" s="33"/>
      <c r="F17" s="197">
        <v>35.3</v>
      </c>
      <c r="G17" s="197">
        <v>38.1</v>
      </c>
      <c r="H17" s="197">
        <v>40.225</v>
      </c>
      <c r="I17" s="197">
        <v>41.98</v>
      </c>
      <c r="J17" s="197">
        <v>43.675</v>
      </c>
      <c r="K17" s="197">
        <v>45.425</v>
      </c>
      <c r="L17" s="197"/>
      <c r="M17" s="200">
        <v>47.05</v>
      </c>
      <c r="N17" s="197">
        <f>+(N18+N19)/2</f>
        <v>47.24</v>
      </c>
      <c r="O17" s="200" t="s">
        <v>506</v>
      </c>
    </row>
    <row r="18" spans="1:15" s="25" customFormat="1" ht="20.25" customHeight="1">
      <c r="A18" s="232"/>
      <c r="B18" s="228"/>
      <c r="C18" s="228" t="s">
        <v>365</v>
      </c>
      <c r="D18" s="228"/>
      <c r="E18" s="246"/>
      <c r="F18" s="247">
        <v>32.7</v>
      </c>
      <c r="G18" s="247">
        <v>35.85</v>
      </c>
      <c r="H18" s="247">
        <v>38.3</v>
      </c>
      <c r="I18" s="247">
        <v>40.3</v>
      </c>
      <c r="J18" s="247">
        <v>42.11</v>
      </c>
      <c r="K18" s="247">
        <v>44.05</v>
      </c>
      <c r="L18" s="247"/>
      <c r="M18" s="247" t="s">
        <v>506</v>
      </c>
      <c r="N18" s="247">
        <v>45.81</v>
      </c>
      <c r="O18" s="247" t="s">
        <v>506</v>
      </c>
    </row>
    <row r="19" spans="1:15" s="25" customFormat="1" ht="17.25" customHeight="1">
      <c r="A19" s="3"/>
      <c r="B19" s="29"/>
      <c r="C19" s="29" t="s">
        <v>329</v>
      </c>
      <c r="D19" s="29"/>
      <c r="E19" s="33"/>
      <c r="F19" s="200">
        <v>37.9</v>
      </c>
      <c r="G19" s="200">
        <v>40.35</v>
      </c>
      <c r="H19" s="200">
        <v>42.15</v>
      </c>
      <c r="I19" s="200">
        <v>43.65</v>
      </c>
      <c r="J19" s="200">
        <v>45.24</v>
      </c>
      <c r="K19" s="200">
        <v>46.8</v>
      </c>
      <c r="L19" s="200"/>
      <c r="M19" s="200" t="s">
        <v>506</v>
      </c>
      <c r="N19" s="200">
        <v>48.67</v>
      </c>
      <c r="O19" s="200" t="s">
        <v>506</v>
      </c>
    </row>
    <row r="20" spans="1:15" s="25" customFormat="1" ht="42.75" customHeight="1">
      <c r="A20" s="291" t="s">
        <v>20</v>
      </c>
      <c r="B20" s="291"/>
      <c r="C20" s="3"/>
      <c r="D20" s="3"/>
      <c r="E20" s="18"/>
      <c r="F20" s="207"/>
      <c r="G20" s="207"/>
      <c r="H20" s="207"/>
      <c r="I20" s="207"/>
      <c r="J20" s="207"/>
      <c r="K20" s="207"/>
      <c r="L20" s="207"/>
      <c r="M20" s="207"/>
      <c r="N20" s="207"/>
      <c r="O20" s="207"/>
    </row>
    <row r="21" spans="1:15" s="25" customFormat="1" ht="16.5" customHeight="1">
      <c r="A21" s="29"/>
      <c r="B21" s="29" t="s">
        <v>27</v>
      </c>
      <c r="C21" s="29"/>
      <c r="D21" s="29"/>
      <c r="E21" s="29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s="25" customFormat="1" ht="15" customHeight="1">
      <c r="A22" s="29"/>
      <c r="B22" s="29" t="s">
        <v>395</v>
      </c>
      <c r="C22" s="29"/>
      <c r="D22" s="29"/>
      <c r="E22" s="29"/>
      <c r="F22" s="197">
        <v>6175000</v>
      </c>
      <c r="G22" s="197">
        <v>8077559.9</v>
      </c>
      <c r="H22" s="197">
        <v>6404060.7</v>
      </c>
      <c r="I22" s="197">
        <v>11248878.6</v>
      </c>
      <c r="J22" s="197">
        <v>14071870.5</v>
      </c>
      <c r="K22" s="197">
        <v>15121092.9</v>
      </c>
      <c r="L22" s="197"/>
      <c r="M22" s="197">
        <v>293654147.9</v>
      </c>
      <c r="N22" s="197">
        <v>16668728.5</v>
      </c>
      <c r="O22" s="197">
        <f>(N22/M22)*100</f>
        <v>5.676312975383652</v>
      </c>
    </row>
    <row r="23" spans="1:15" s="25" customFormat="1" ht="6" customHeight="1">
      <c r="A23" s="29"/>
      <c r="B23" s="29"/>
      <c r="C23" s="29"/>
      <c r="D23" s="29"/>
      <c r="E23" s="29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s="25" customFormat="1" ht="15.75">
      <c r="A24" s="29"/>
      <c r="B24" s="3" t="s">
        <v>366</v>
      </c>
      <c r="C24" s="37"/>
      <c r="D24" s="37"/>
      <c r="E24" s="3"/>
      <c r="F24" s="197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15" s="25" customFormat="1" ht="15.75">
      <c r="A25" s="228"/>
      <c r="B25" s="228" t="s">
        <v>395</v>
      </c>
      <c r="C25" s="235"/>
      <c r="D25" s="235"/>
      <c r="E25" s="228"/>
      <c r="F25" s="245">
        <v>6106204.9</v>
      </c>
      <c r="G25" s="245">
        <v>8281617.516</v>
      </c>
      <c r="H25" s="245">
        <v>8968366.3</v>
      </c>
      <c r="I25" s="245">
        <v>9616386.2</v>
      </c>
      <c r="J25" s="245">
        <v>9197451.18888</v>
      </c>
      <c r="K25" s="245">
        <v>11595997.53027</v>
      </c>
      <c r="L25" s="245"/>
      <c r="M25" s="245" t="s">
        <v>506</v>
      </c>
      <c r="N25" s="245">
        <v>14447966.53857</v>
      </c>
      <c r="O25" s="245" t="s">
        <v>506</v>
      </c>
    </row>
    <row r="26" spans="1:15" s="25" customFormat="1" ht="6" customHeight="1">
      <c r="A26" s="29"/>
      <c r="B26" s="29"/>
      <c r="C26" s="29"/>
      <c r="D26" s="29"/>
      <c r="E26" s="29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spans="1:15" s="25" customFormat="1" ht="17.25" customHeight="1">
      <c r="A27" s="29"/>
      <c r="B27" s="29"/>
      <c r="C27" s="29" t="s">
        <v>28</v>
      </c>
      <c r="D27" s="29"/>
      <c r="E27" s="29"/>
      <c r="F27" s="197">
        <v>2294383.1</v>
      </c>
      <c r="G27" s="197">
        <v>3611191.251</v>
      </c>
      <c r="H27" s="197">
        <v>3570136.3</v>
      </c>
      <c r="I27" s="197">
        <v>4124843</v>
      </c>
      <c r="J27" s="197">
        <v>3197650.7905900003</v>
      </c>
      <c r="K27" s="197">
        <v>4766567.95127</v>
      </c>
      <c r="L27" s="197"/>
      <c r="M27" s="197" t="s">
        <v>506</v>
      </c>
      <c r="N27" s="197">
        <v>7097214.132569999</v>
      </c>
      <c r="O27" s="197" t="s">
        <v>506</v>
      </c>
    </row>
    <row r="28" spans="1:15" s="25" customFormat="1" ht="20.25" customHeight="1">
      <c r="A28" s="232"/>
      <c r="B28" s="232"/>
      <c r="C28" s="232" t="s">
        <v>248</v>
      </c>
      <c r="D28" s="232"/>
      <c r="E28" s="232"/>
      <c r="F28" s="245">
        <v>3699285.9</v>
      </c>
      <c r="G28" s="245">
        <v>4548273.8</v>
      </c>
      <c r="H28" s="245">
        <v>5214931.4</v>
      </c>
      <c r="I28" s="245">
        <v>5390250.7328</v>
      </c>
      <c r="J28" s="245">
        <v>5837542.857</v>
      </c>
      <c r="K28" s="245">
        <v>6675335.815</v>
      </c>
      <c r="L28" s="245"/>
      <c r="M28" s="245" t="s">
        <v>506</v>
      </c>
      <c r="N28" s="245">
        <v>7194900.797</v>
      </c>
      <c r="O28" s="245" t="s">
        <v>506</v>
      </c>
    </row>
    <row r="29" spans="1:15" s="25" customFormat="1" ht="17.25" customHeight="1">
      <c r="A29" s="3"/>
      <c r="B29" s="3"/>
      <c r="C29" s="3" t="s">
        <v>262</v>
      </c>
      <c r="D29" s="3"/>
      <c r="E29" s="3"/>
      <c r="F29" s="197">
        <v>112536</v>
      </c>
      <c r="G29" s="197">
        <v>122152.462</v>
      </c>
      <c r="H29" s="197">
        <v>183298.61157</v>
      </c>
      <c r="I29" s="197">
        <v>101292.4801</v>
      </c>
      <c r="J29" s="197">
        <v>162257.54129</v>
      </c>
      <c r="K29" s="197">
        <v>154093.764</v>
      </c>
      <c r="L29" s="197"/>
      <c r="M29" s="197" t="s">
        <v>506</v>
      </c>
      <c r="N29" s="197">
        <v>155851.609</v>
      </c>
      <c r="O29" s="197" t="s">
        <v>506</v>
      </c>
    </row>
    <row r="30" spans="1:15" s="25" customFormat="1" ht="24" customHeight="1">
      <c r="A30" s="3"/>
      <c r="B30" s="3"/>
      <c r="C30" s="29"/>
      <c r="D30" s="29"/>
      <c r="E30" s="3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25" customFormat="1" ht="16.5" customHeight="1">
      <c r="A31" s="29"/>
      <c r="B31" s="29" t="s">
        <v>321</v>
      </c>
      <c r="E31" s="3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25" customFormat="1" ht="15.75">
      <c r="A32" s="228"/>
      <c r="B32" s="228" t="s">
        <v>395</v>
      </c>
      <c r="C32" s="235"/>
      <c r="D32" s="235"/>
      <c r="E32" s="232"/>
      <c r="F32" s="245">
        <v>46080224.5</v>
      </c>
      <c r="G32" s="245">
        <v>54699711.1</v>
      </c>
      <c r="H32" s="245">
        <v>61981601.5</v>
      </c>
      <c r="I32" s="245">
        <v>67773289.2</v>
      </c>
      <c r="J32" s="245">
        <v>80392337.1</v>
      </c>
      <c r="K32" s="245">
        <v>88875741.6</v>
      </c>
      <c r="L32" s="245"/>
      <c r="M32" s="245">
        <v>2263146500</v>
      </c>
      <c r="N32" s="245">
        <v>104683299.8</v>
      </c>
      <c r="O32" s="245">
        <f>(N32/M32)*100</f>
        <v>4.625564443132603</v>
      </c>
    </row>
    <row r="33" spans="1:15" s="25" customFormat="1" ht="6" customHeight="1">
      <c r="A33" s="29"/>
      <c r="B33" s="29"/>
      <c r="C33" s="29"/>
      <c r="D33" s="29"/>
      <c r="E33" s="3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s="25" customFormat="1" ht="17.25" customHeight="1">
      <c r="A34" s="3"/>
      <c r="B34" s="3"/>
      <c r="C34" s="29" t="s">
        <v>330</v>
      </c>
      <c r="D34" s="29"/>
      <c r="E34" s="3"/>
      <c r="F34" s="197">
        <v>46080224.5</v>
      </c>
      <c r="G34" s="197">
        <v>52421578.7</v>
      </c>
      <c r="H34" s="197">
        <v>57394635</v>
      </c>
      <c r="I34" s="197">
        <v>66366604.2</v>
      </c>
      <c r="J34" s="197">
        <v>77924541.5</v>
      </c>
      <c r="K34" s="197">
        <v>83875826.5</v>
      </c>
      <c r="L34" s="197"/>
      <c r="M34" s="197">
        <v>1558832029</v>
      </c>
      <c r="N34" s="197">
        <v>98762043.7</v>
      </c>
      <c r="O34" s="197">
        <f>(N34/M34)*100</f>
        <v>6.335643729578513</v>
      </c>
    </row>
    <row r="35" spans="1:15" s="25" customFormat="1" ht="20.25" customHeight="1">
      <c r="A35" s="228"/>
      <c r="B35" s="228"/>
      <c r="C35" s="228" t="s">
        <v>331</v>
      </c>
      <c r="D35" s="228"/>
      <c r="E35" s="228"/>
      <c r="F35" s="245" t="s">
        <v>505</v>
      </c>
      <c r="G35" s="245">
        <v>2278132.4</v>
      </c>
      <c r="H35" s="245">
        <v>4586966.5</v>
      </c>
      <c r="I35" s="245">
        <v>1406685</v>
      </c>
      <c r="J35" s="245">
        <v>2467795.6</v>
      </c>
      <c r="K35" s="245">
        <v>4999915.1</v>
      </c>
      <c r="L35" s="245"/>
      <c r="M35" s="245">
        <v>704314471</v>
      </c>
      <c r="N35" s="245">
        <v>5921256.1</v>
      </c>
      <c r="O35" s="245">
        <f>(N35/M35)*100</f>
        <v>0.8407119750915922</v>
      </c>
    </row>
    <row r="36" spans="1:15" s="25" customFormat="1" ht="24" customHeight="1">
      <c r="A36" s="3"/>
      <c r="B36" s="3"/>
      <c r="C36" s="29"/>
      <c r="D36" s="29"/>
      <c r="E36" s="29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s="25" customFormat="1" ht="16.5" customHeight="1">
      <c r="A37" s="3"/>
      <c r="B37" s="3" t="s">
        <v>29</v>
      </c>
      <c r="E37" s="29"/>
      <c r="F37" s="197"/>
      <c r="G37" s="197"/>
      <c r="H37" s="197"/>
      <c r="I37" s="200"/>
      <c r="J37" s="200"/>
      <c r="K37" s="200"/>
      <c r="L37" s="200"/>
      <c r="M37" s="200"/>
      <c r="N37" s="200"/>
      <c r="O37" s="197"/>
    </row>
    <row r="38" spans="1:15" s="25" customFormat="1" ht="15.75">
      <c r="A38" s="3"/>
      <c r="B38" s="29" t="s">
        <v>395</v>
      </c>
      <c r="E38" s="29"/>
      <c r="F38" s="197">
        <v>46055559.2</v>
      </c>
      <c r="G38" s="197">
        <v>52311186.300000004</v>
      </c>
      <c r="H38" s="197">
        <v>59732997.800000004</v>
      </c>
      <c r="I38" s="200">
        <v>65822807.6</v>
      </c>
      <c r="J38" s="200">
        <v>77058312.7</v>
      </c>
      <c r="K38" s="200">
        <v>87301378.9</v>
      </c>
      <c r="L38" s="200"/>
      <c r="M38" s="200">
        <v>1213049900</v>
      </c>
      <c r="N38" s="200">
        <v>102714657.3</v>
      </c>
      <c r="O38" s="197">
        <f>(N38/M38)*100</f>
        <v>8.467471725606671</v>
      </c>
    </row>
    <row r="39" spans="1:15" s="25" customFormat="1" ht="6" customHeight="1">
      <c r="A39" s="3"/>
      <c r="B39" s="29"/>
      <c r="E39" s="29"/>
      <c r="F39" s="197"/>
      <c r="G39" s="197"/>
      <c r="H39" s="197"/>
      <c r="I39" s="200"/>
      <c r="J39" s="200"/>
      <c r="K39" s="200"/>
      <c r="L39" s="200"/>
      <c r="M39" s="200"/>
      <c r="N39" s="200"/>
      <c r="O39" s="197"/>
    </row>
    <row r="40" spans="1:15" s="25" customFormat="1" ht="17.25" customHeight="1">
      <c r="A40" s="232"/>
      <c r="B40" s="232"/>
      <c r="C40" s="232" t="s">
        <v>434</v>
      </c>
      <c r="D40" s="232"/>
      <c r="E40" s="232"/>
      <c r="F40" s="245">
        <v>365979.3</v>
      </c>
      <c r="G40" s="245">
        <v>458847.6</v>
      </c>
      <c r="H40" s="245">
        <v>519448.1</v>
      </c>
      <c r="I40" s="245">
        <v>572638.8</v>
      </c>
      <c r="J40" s="245">
        <v>634463.3</v>
      </c>
      <c r="K40" s="245">
        <v>803863.7</v>
      </c>
      <c r="L40" s="245"/>
      <c r="M40" s="245">
        <v>7514400</v>
      </c>
      <c r="N40" s="245">
        <v>873629.1</v>
      </c>
      <c r="O40" s="245">
        <f>(N40/M40)*100</f>
        <v>11.62606595336953</v>
      </c>
    </row>
    <row r="41" spans="1:15" s="25" customFormat="1" ht="20.25" customHeight="1">
      <c r="A41" s="3"/>
      <c r="B41" s="3"/>
      <c r="C41" s="29" t="s">
        <v>435</v>
      </c>
      <c r="D41" s="29"/>
      <c r="E41" s="3"/>
      <c r="F41" s="197">
        <v>452845.2</v>
      </c>
      <c r="G41" s="197">
        <v>554199.1</v>
      </c>
      <c r="H41" s="197">
        <v>679026.6</v>
      </c>
      <c r="I41" s="197">
        <v>802464.8</v>
      </c>
      <c r="J41" s="197">
        <v>950081.3</v>
      </c>
      <c r="K41" s="197">
        <v>1054945</v>
      </c>
      <c r="L41" s="197"/>
      <c r="M41" s="197">
        <v>23800300</v>
      </c>
      <c r="N41" s="197">
        <v>1247186</v>
      </c>
      <c r="O41" s="197">
        <f>(N41/M41)*100</f>
        <v>5.240211257841287</v>
      </c>
    </row>
    <row r="42" spans="1:15" s="25" customFormat="1" ht="20.25" customHeight="1">
      <c r="A42" s="232"/>
      <c r="B42" s="232"/>
      <c r="C42" s="228" t="s">
        <v>437</v>
      </c>
      <c r="D42" s="228"/>
      <c r="E42" s="232"/>
      <c r="F42" s="247">
        <v>45236734.7</v>
      </c>
      <c r="G42" s="247">
        <v>51298139.6</v>
      </c>
      <c r="H42" s="247">
        <v>58534523.1</v>
      </c>
      <c r="I42" s="247">
        <v>64447704</v>
      </c>
      <c r="J42" s="247">
        <v>75473768.1</v>
      </c>
      <c r="K42" s="247">
        <v>85442570.2</v>
      </c>
      <c r="L42" s="247"/>
      <c r="M42" s="245">
        <v>781371400</v>
      </c>
      <c r="N42" s="247">
        <v>100593842.2</v>
      </c>
      <c r="O42" s="245">
        <f>(N42/M42)*100</f>
        <v>12.874011283238676</v>
      </c>
    </row>
    <row r="43" spans="1:15" s="25" customFormat="1" ht="17.25" customHeight="1">
      <c r="A43" s="3"/>
      <c r="B43" s="3"/>
      <c r="C43" s="29" t="s">
        <v>30</v>
      </c>
      <c r="D43" s="29"/>
      <c r="E43" s="3"/>
      <c r="F43" s="200" t="s">
        <v>506</v>
      </c>
      <c r="G43" s="200" t="s">
        <v>506</v>
      </c>
      <c r="H43" s="200" t="s">
        <v>506</v>
      </c>
      <c r="I43" s="200" t="s">
        <v>506</v>
      </c>
      <c r="J43" s="200" t="s">
        <v>506</v>
      </c>
      <c r="K43" s="200" t="s">
        <v>506</v>
      </c>
      <c r="L43" s="200"/>
      <c r="M43" s="197">
        <v>400363800</v>
      </c>
      <c r="N43" s="200" t="s">
        <v>506</v>
      </c>
      <c r="O43" s="200" t="s">
        <v>506</v>
      </c>
    </row>
    <row r="44" spans="1:15" s="25" customFormat="1" ht="24" customHeight="1">
      <c r="A44" s="3"/>
      <c r="B44" s="3"/>
      <c r="C44" s="3"/>
      <c r="D44" s="3"/>
      <c r="E44" s="3"/>
      <c r="F44" s="197"/>
      <c r="G44" s="197"/>
      <c r="H44" s="197"/>
      <c r="I44" s="197"/>
      <c r="J44" s="197"/>
      <c r="K44" s="197"/>
      <c r="L44" s="197"/>
      <c r="M44" s="197"/>
      <c r="N44" s="197"/>
      <c r="O44" s="197"/>
    </row>
    <row r="45" spans="1:15" s="25" customFormat="1" ht="16.5" customHeight="1">
      <c r="A45" s="3"/>
      <c r="B45" s="3" t="s">
        <v>322</v>
      </c>
      <c r="E45" s="3"/>
      <c r="F45" s="197"/>
      <c r="G45" s="197"/>
      <c r="H45" s="197"/>
      <c r="I45" s="197"/>
      <c r="J45" s="197"/>
      <c r="K45" s="197"/>
      <c r="L45" s="197"/>
      <c r="M45" s="197"/>
      <c r="N45" s="197"/>
      <c r="O45" s="197"/>
    </row>
    <row r="46" spans="1:15" s="25" customFormat="1" ht="15.75">
      <c r="A46" s="232"/>
      <c r="B46" s="228" t="s">
        <v>395</v>
      </c>
      <c r="C46" s="235"/>
      <c r="D46" s="235"/>
      <c r="E46" s="232"/>
      <c r="F46" s="245">
        <v>35602884.4</v>
      </c>
      <c r="G46" s="245">
        <v>40659648.8</v>
      </c>
      <c r="H46" s="245">
        <v>47310183.2</v>
      </c>
      <c r="I46" s="245">
        <v>51832464</v>
      </c>
      <c r="J46" s="245">
        <v>56195438.9</v>
      </c>
      <c r="K46" s="245">
        <v>65578680.8</v>
      </c>
      <c r="L46" s="245"/>
      <c r="M46" s="245">
        <v>1656800000</v>
      </c>
      <c r="N46" s="245">
        <v>73698734.8</v>
      </c>
      <c r="O46" s="245">
        <f>(N46/M46)*100</f>
        <v>4.448257774022212</v>
      </c>
    </row>
    <row r="47" spans="1:15" s="25" customFormat="1" ht="6" customHeight="1">
      <c r="A47" s="3"/>
      <c r="B47" s="3"/>
      <c r="C47" s="29"/>
      <c r="D47" s="29"/>
      <c r="E47" s="3"/>
      <c r="F47" s="197"/>
      <c r="G47" s="197"/>
      <c r="H47" s="197"/>
      <c r="I47" s="197"/>
      <c r="J47" s="197"/>
      <c r="K47" s="197"/>
      <c r="L47" s="197"/>
      <c r="M47" s="197"/>
      <c r="N47" s="197"/>
      <c r="O47" s="197"/>
    </row>
    <row r="48" spans="1:15" s="25" customFormat="1" ht="17.25" customHeight="1">
      <c r="A48" s="3"/>
      <c r="B48" s="3"/>
      <c r="C48" s="3" t="s">
        <v>332</v>
      </c>
      <c r="D48" s="3"/>
      <c r="E48" s="3"/>
      <c r="F48" s="197">
        <v>29317295.1</v>
      </c>
      <c r="G48" s="197">
        <v>32781633.7</v>
      </c>
      <c r="H48" s="197">
        <v>37958843.3</v>
      </c>
      <c r="I48" s="197">
        <v>42197634.3</v>
      </c>
      <c r="J48" s="197">
        <v>46520355</v>
      </c>
      <c r="K48" s="197">
        <v>51768214.9</v>
      </c>
      <c r="L48" s="197"/>
      <c r="M48" s="197">
        <v>1322200000</v>
      </c>
      <c r="N48" s="197">
        <v>57306321.1</v>
      </c>
      <c r="O48" s="197">
        <f>(N48/M48)*100</f>
        <v>4.334164354863107</v>
      </c>
    </row>
    <row r="49" spans="1:15" s="6" customFormat="1" ht="20.25" customHeight="1">
      <c r="A49" s="232"/>
      <c r="B49" s="232"/>
      <c r="C49" s="232" t="s">
        <v>333</v>
      </c>
      <c r="D49" s="232"/>
      <c r="E49" s="232"/>
      <c r="F49" s="245">
        <v>2826837.1</v>
      </c>
      <c r="G49" s="245">
        <v>2634499.1</v>
      </c>
      <c r="H49" s="245">
        <v>3587591.7</v>
      </c>
      <c r="I49" s="245">
        <v>2497434.7</v>
      </c>
      <c r="J49" s="245">
        <v>3554394.7</v>
      </c>
      <c r="K49" s="245">
        <v>5469057.1</v>
      </c>
      <c r="L49" s="245"/>
      <c r="M49" s="245" t="s">
        <v>506</v>
      </c>
      <c r="N49" s="245">
        <v>5480071</v>
      </c>
      <c r="O49" s="245" t="s">
        <v>506</v>
      </c>
    </row>
    <row r="50" spans="1:15" s="6" customFormat="1" ht="17.25" customHeight="1">
      <c r="A50" s="3"/>
      <c r="B50" s="3"/>
      <c r="C50" s="3" t="s">
        <v>439</v>
      </c>
      <c r="D50" s="3"/>
      <c r="E50" s="3"/>
      <c r="F50" s="197">
        <v>3458752.2</v>
      </c>
      <c r="G50" s="197">
        <v>5243516</v>
      </c>
      <c r="H50" s="197">
        <v>5763748.2</v>
      </c>
      <c r="I50" s="197">
        <v>7137395</v>
      </c>
      <c r="J50" s="197">
        <v>6120689.2</v>
      </c>
      <c r="K50" s="197">
        <v>8341408.8</v>
      </c>
      <c r="L50" s="197"/>
      <c r="M50" s="197">
        <v>334600000</v>
      </c>
      <c r="N50" s="197">
        <v>10912342.7</v>
      </c>
      <c r="O50" s="197">
        <f>(N50/M50)*100</f>
        <v>3.2613098326359826</v>
      </c>
    </row>
    <row r="51" spans="1:15" s="25" customFormat="1" ht="24" customHeight="1">
      <c r="A51" s="26"/>
      <c r="B51" s="26"/>
      <c r="F51" s="218"/>
      <c r="G51" s="219"/>
      <c r="H51" s="219"/>
      <c r="I51" s="219"/>
      <c r="J51" s="206"/>
      <c r="K51" s="206"/>
      <c r="L51" s="206"/>
      <c r="M51" s="219"/>
      <c r="N51" s="219"/>
      <c r="O51" s="219"/>
    </row>
    <row r="52" spans="1:5" s="6" customFormat="1" ht="16.5" customHeight="1">
      <c r="A52" s="3"/>
      <c r="B52" s="3" t="s">
        <v>128</v>
      </c>
      <c r="E52" s="3"/>
    </row>
    <row r="53" spans="1:15" s="6" customFormat="1" ht="15" customHeight="1">
      <c r="A53" s="232"/>
      <c r="B53" s="228" t="s">
        <v>395</v>
      </c>
      <c r="C53" s="235"/>
      <c r="D53" s="235"/>
      <c r="E53" s="232"/>
      <c r="F53" s="245">
        <v>10452674.8</v>
      </c>
      <c r="G53" s="245">
        <v>11651537.5</v>
      </c>
      <c r="H53" s="245">
        <v>12422814.4</v>
      </c>
      <c r="I53" s="245">
        <v>13990343.6</v>
      </c>
      <c r="J53" s="245">
        <v>20862873.8</v>
      </c>
      <c r="K53" s="245">
        <v>21722698.1</v>
      </c>
      <c r="L53" s="245"/>
      <c r="M53" s="245">
        <v>598300000</v>
      </c>
      <c r="N53" s="245">
        <v>29015922.8</v>
      </c>
      <c r="O53" s="245">
        <f>(N53/M53)*100</f>
        <v>4.8497280294166805</v>
      </c>
    </row>
    <row r="54" spans="1:15" s="6" customFormat="1" ht="6" customHeight="1">
      <c r="A54" s="3"/>
      <c r="B54" s="3"/>
      <c r="C54" s="29"/>
      <c r="D54" s="29"/>
      <c r="E54" s="3"/>
      <c r="F54" s="197"/>
      <c r="G54" s="197"/>
      <c r="H54" s="197"/>
      <c r="I54" s="197"/>
      <c r="J54" s="197"/>
      <c r="K54" s="197"/>
      <c r="L54" s="197"/>
      <c r="M54" s="197"/>
      <c r="N54" s="197"/>
      <c r="O54" s="197"/>
    </row>
    <row r="55" spans="1:15" s="6" customFormat="1" ht="17.25" customHeight="1">
      <c r="A55" s="3"/>
      <c r="B55" s="3"/>
      <c r="C55" s="3" t="s">
        <v>335</v>
      </c>
      <c r="D55" s="3"/>
      <c r="E55" s="3"/>
      <c r="F55" s="197">
        <v>4511644.6</v>
      </c>
      <c r="G55" s="197">
        <v>5048973.1</v>
      </c>
      <c r="H55" s="197">
        <v>5192902.3</v>
      </c>
      <c r="I55" s="197">
        <v>6133403.9</v>
      </c>
      <c r="J55" s="197">
        <v>6678825.5</v>
      </c>
      <c r="K55" s="197">
        <v>6795372.9</v>
      </c>
      <c r="L55" s="197"/>
      <c r="M55" s="197">
        <v>329200000</v>
      </c>
      <c r="N55" s="197">
        <v>9488961.9</v>
      </c>
      <c r="O55" s="197">
        <f>(N55/M55)*100</f>
        <v>2.882430710814095</v>
      </c>
    </row>
    <row r="56" spans="1:15" s="6" customFormat="1" ht="20.25" customHeight="1">
      <c r="A56" s="232"/>
      <c r="B56" s="232"/>
      <c r="C56" s="232" t="s">
        <v>336</v>
      </c>
      <c r="D56" s="232"/>
      <c r="E56" s="232"/>
      <c r="F56" s="245">
        <v>2614665.2</v>
      </c>
      <c r="G56" s="245">
        <v>2621339.9</v>
      </c>
      <c r="H56" s="245">
        <v>2648170.1</v>
      </c>
      <c r="I56" s="245">
        <v>3127138.8</v>
      </c>
      <c r="J56" s="245">
        <v>3099223.3</v>
      </c>
      <c r="K56" s="245">
        <v>4125697</v>
      </c>
      <c r="L56" s="245"/>
      <c r="M56" s="245">
        <v>250100000</v>
      </c>
      <c r="N56" s="245">
        <v>4040286.4</v>
      </c>
      <c r="O56" s="245">
        <f>(N56/M56)*100</f>
        <v>1.6154683726509398</v>
      </c>
    </row>
    <row r="57" spans="1:15" s="6" customFormat="1" ht="17.25" customHeight="1">
      <c r="A57" s="3"/>
      <c r="B57" s="3"/>
      <c r="C57" s="3" t="s">
        <v>306</v>
      </c>
      <c r="D57" s="3"/>
      <c r="E57" s="3"/>
      <c r="F57" s="197">
        <v>3326365</v>
      </c>
      <c r="G57" s="197">
        <v>3981224.5</v>
      </c>
      <c r="H57" s="197">
        <v>4581742</v>
      </c>
      <c r="I57" s="197">
        <v>4729800.9</v>
      </c>
      <c r="J57" s="197">
        <v>11084825</v>
      </c>
      <c r="K57" s="197">
        <v>10801628.2</v>
      </c>
      <c r="L57" s="197"/>
      <c r="M57" s="197">
        <v>19000000</v>
      </c>
      <c r="N57" s="197">
        <v>15486674.5</v>
      </c>
      <c r="O57" s="197">
        <f>(N57/M57)*100</f>
        <v>81.50881315789474</v>
      </c>
    </row>
    <row r="58" spans="1:15" s="25" customFormat="1" ht="14.25" customHeight="1">
      <c r="A58" s="26"/>
      <c r="B58" s="26"/>
      <c r="F58" s="218"/>
      <c r="G58" s="219"/>
      <c r="H58" s="219"/>
      <c r="I58" s="219"/>
      <c r="J58" s="206"/>
      <c r="K58" s="206"/>
      <c r="L58" s="206"/>
      <c r="M58" s="219"/>
      <c r="N58" s="219"/>
      <c r="O58" s="219"/>
    </row>
    <row r="59" spans="1:15" s="6" customFormat="1" ht="16.5" customHeight="1">
      <c r="A59" s="3"/>
      <c r="B59" s="3" t="s">
        <v>337</v>
      </c>
      <c r="E59" s="3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  <row r="60" spans="1:15" s="6" customFormat="1" ht="15.75">
      <c r="A60" s="232"/>
      <c r="B60" s="232" t="s">
        <v>395</v>
      </c>
      <c r="C60" s="235"/>
      <c r="D60" s="235"/>
      <c r="E60" s="232"/>
      <c r="F60" s="245">
        <v>23000099.8</v>
      </c>
      <c r="G60" s="245">
        <v>26299503.8</v>
      </c>
      <c r="H60" s="245">
        <v>30572083.7</v>
      </c>
      <c r="I60" s="245">
        <v>31878037.1</v>
      </c>
      <c r="J60" s="245">
        <v>29874691.5</v>
      </c>
      <c r="K60" s="245">
        <v>29886118.1</v>
      </c>
      <c r="L60" s="245"/>
      <c r="M60" s="245">
        <v>2226728700</v>
      </c>
      <c r="N60" s="245">
        <v>29480265.9</v>
      </c>
      <c r="O60" s="245">
        <f>(N60/M60)*100</f>
        <v>1.3239271537659705</v>
      </c>
    </row>
    <row r="61" spans="1:15" s="6" customFormat="1" ht="6" customHeight="1">
      <c r="A61" s="3"/>
      <c r="B61" s="3"/>
      <c r="E61" s="29"/>
      <c r="F61" s="200"/>
      <c r="G61" s="200"/>
      <c r="H61" s="200"/>
      <c r="I61" s="200"/>
      <c r="J61" s="200"/>
      <c r="K61" s="200"/>
      <c r="L61" s="200"/>
      <c r="M61" s="197"/>
      <c r="N61" s="200"/>
      <c r="O61" s="197"/>
    </row>
    <row r="62" spans="1:15" s="6" customFormat="1" ht="16.5" customHeight="1">
      <c r="A62" s="3"/>
      <c r="B62" s="3" t="s">
        <v>55</v>
      </c>
      <c r="E62" s="3"/>
      <c r="F62" s="197"/>
      <c r="G62" s="197"/>
      <c r="H62" s="197"/>
      <c r="I62" s="200"/>
      <c r="J62" s="200"/>
      <c r="K62" s="200"/>
      <c r="L62" s="200"/>
      <c r="M62" s="200"/>
      <c r="N62" s="200"/>
      <c r="O62" s="197"/>
    </row>
    <row r="63" spans="1:15" s="6" customFormat="1" ht="15.75">
      <c r="A63" s="3"/>
      <c r="B63" s="3" t="s">
        <v>395</v>
      </c>
      <c r="E63" s="3"/>
      <c r="F63" s="197">
        <v>10697494.5</v>
      </c>
      <c r="G63" s="197">
        <v>9163010.2</v>
      </c>
      <c r="H63" s="197">
        <v>16074452.8</v>
      </c>
      <c r="I63" s="200">
        <v>16491072.685</v>
      </c>
      <c r="J63" s="200">
        <v>19190063.499</v>
      </c>
      <c r="K63" s="200">
        <v>21346529.419769987</v>
      </c>
      <c r="L63" s="200"/>
      <c r="M63" s="200">
        <v>793941011</v>
      </c>
      <c r="N63" s="200">
        <v>24718048.293860003</v>
      </c>
      <c r="O63" s="197">
        <f>(N63/M63)*100</f>
        <v>3.113335619572876</v>
      </c>
    </row>
    <row r="64" spans="1:15" s="6" customFormat="1" ht="6" customHeight="1">
      <c r="A64" s="3"/>
      <c r="B64" s="3"/>
      <c r="E64" s="3"/>
      <c r="F64" s="200"/>
      <c r="G64" s="200"/>
      <c r="H64" s="200"/>
      <c r="I64" s="200"/>
      <c r="J64" s="200"/>
      <c r="K64" s="200"/>
      <c r="L64" s="200"/>
      <c r="M64" s="200"/>
      <c r="N64" s="200"/>
      <c r="O64" s="197"/>
    </row>
    <row r="65" spans="1:15" s="18" customFormat="1" ht="16.5" customHeight="1">
      <c r="A65" s="3"/>
      <c r="B65" s="3" t="s">
        <v>440</v>
      </c>
      <c r="E65" s="3"/>
      <c r="F65" s="197"/>
      <c r="G65" s="197"/>
      <c r="H65" s="197"/>
      <c r="I65" s="200"/>
      <c r="J65" s="200"/>
      <c r="K65" s="200"/>
      <c r="L65" s="200"/>
      <c r="M65" s="200"/>
      <c r="N65" s="200"/>
      <c r="O65" s="197"/>
    </row>
    <row r="66" spans="1:15" s="18" customFormat="1" ht="15.75">
      <c r="A66" s="232"/>
      <c r="B66" s="232" t="s">
        <v>395</v>
      </c>
      <c r="C66" s="248"/>
      <c r="D66" s="248"/>
      <c r="E66" s="232"/>
      <c r="F66" s="245">
        <v>10177176.8</v>
      </c>
      <c r="G66" s="245">
        <v>8921763.4</v>
      </c>
      <c r="H66" s="245">
        <v>15479800.5</v>
      </c>
      <c r="I66" s="247">
        <v>16620878.864</v>
      </c>
      <c r="J66" s="247">
        <v>19513022.802</v>
      </c>
      <c r="K66" s="247">
        <v>21851068.940987002</v>
      </c>
      <c r="L66" s="247"/>
      <c r="M66" s="247">
        <v>793941010</v>
      </c>
      <c r="N66" s="247">
        <v>23455782.284280006</v>
      </c>
      <c r="O66" s="245">
        <f>(N66/M66)*100</f>
        <v>2.9543482436157324</v>
      </c>
    </row>
    <row r="67" spans="1:15" s="6" customFormat="1" ht="39" customHeight="1">
      <c r="A67" s="302" t="s">
        <v>21</v>
      </c>
      <c r="B67" s="302"/>
      <c r="C67" s="18"/>
      <c r="D67" s="18"/>
      <c r="E67" s="18"/>
      <c r="F67" s="207"/>
      <c r="G67" s="207"/>
      <c r="H67" s="207"/>
      <c r="I67" s="207"/>
      <c r="J67" s="207"/>
      <c r="K67" s="207"/>
      <c r="L67" s="207"/>
      <c r="M67" s="207"/>
      <c r="N67" s="207"/>
      <c r="O67" s="206"/>
    </row>
    <row r="68" spans="1:15" s="25" customFormat="1" ht="17.25" customHeight="1">
      <c r="A68" s="26"/>
      <c r="B68" s="26" t="s">
        <v>266</v>
      </c>
      <c r="F68" s="220"/>
      <c r="G68" s="221"/>
      <c r="H68" s="221"/>
      <c r="I68" s="221"/>
      <c r="J68" s="222"/>
      <c r="K68" s="222"/>
      <c r="L68" s="222"/>
      <c r="M68" s="221"/>
      <c r="N68" s="221"/>
      <c r="O68" s="223"/>
    </row>
    <row r="69" spans="1:15" s="25" customFormat="1" ht="15.75">
      <c r="A69" s="26"/>
      <c r="B69" s="26" t="s">
        <v>393</v>
      </c>
      <c r="F69" s="220"/>
      <c r="G69" s="221"/>
      <c r="H69" s="221"/>
      <c r="I69" s="221"/>
      <c r="J69" s="222"/>
      <c r="K69" s="222"/>
      <c r="L69" s="222"/>
      <c r="M69" s="221"/>
      <c r="N69" s="221"/>
      <c r="O69" s="223"/>
    </row>
    <row r="70" spans="1:15" s="25" customFormat="1" ht="6" customHeight="1">
      <c r="A70" s="26"/>
      <c r="B70" s="26"/>
      <c r="F70" s="220"/>
      <c r="G70" s="221"/>
      <c r="H70" s="221"/>
      <c r="I70" s="221"/>
      <c r="J70" s="222"/>
      <c r="K70" s="222"/>
      <c r="L70" s="222"/>
      <c r="M70" s="221"/>
      <c r="N70" s="221"/>
      <c r="O70" s="223"/>
    </row>
    <row r="71" spans="1:15" s="6" customFormat="1" ht="17.25" customHeight="1">
      <c r="A71" s="3"/>
      <c r="B71" s="3"/>
      <c r="C71" s="3" t="s">
        <v>338</v>
      </c>
      <c r="D71" s="3"/>
      <c r="E71" s="3"/>
      <c r="F71" s="197">
        <v>2839.8</v>
      </c>
      <c r="G71" s="197">
        <v>2617.3</v>
      </c>
      <c r="H71" s="197">
        <v>2749.8</v>
      </c>
      <c r="I71" s="197">
        <v>2721.9</v>
      </c>
      <c r="J71" s="197">
        <v>2694.1</v>
      </c>
      <c r="K71" s="197">
        <v>3157.824863</v>
      </c>
      <c r="L71" s="209"/>
      <c r="M71" s="197">
        <v>249997.2</v>
      </c>
      <c r="N71" s="197">
        <v>3396.3</v>
      </c>
      <c r="O71" s="197">
        <f>(N71/M71)*100</f>
        <v>1.3585352155944146</v>
      </c>
    </row>
    <row r="72" spans="1:15" s="6" customFormat="1" ht="20.25" customHeight="1">
      <c r="A72" s="232"/>
      <c r="B72" s="232"/>
      <c r="C72" s="232" t="s">
        <v>339</v>
      </c>
      <c r="D72" s="232"/>
      <c r="E72" s="232"/>
      <c r="F72" s="245">
        <v>6532.1</v>
      </c>
      <c r="G72" s="245">
        <v>6135.8</v>
      </c>
      <c r="H72" s="245">
        <v>6154.7</v>
      </c>
      <c r="I72" s="245">
        <v>6153.9</v>
      </c>
      <c r="J72" s="245">
        <v>6153.1</v>
      </c>
      <c r="K72" s="245">
        <v>6902.575619</v>
      </c>
      <c r="L72" s="249"/>
      <c r="M72" s="245">
        <v>256130.4</v>
      </c>
      <c r="N72" s="245">
        <v>7447</v>
      </c>
      <c r="O72" s="245">
        <f>(N72/M72)*100</f>
        <v>2.9075033654732123</v>
      </c>
    </row>
    <row r="73" spans="1:15" s="6" customFormat="1" ht="17.25" customHeight="1">
      <c r="A73" s="3"/>
      <c r="B73" s="3"/>
      <c r="C73" s="3" t="s">
        <v>340</v>
      </c>
      <c r="D73" s="3"/>
      <c r="E73" s="3"/>
      <c r="F73" s="197">
        <v>-3692.3</v>
      </c>
      <c r="G73" s="197">
        <v>-3518.5</v>
      </c>
      <c r="H73" s="197">
        <v>-3404.9</v>
      </c>
      <c r="I73" s="197">
        <v>-3432</v>
      </c>
      <c r="J73" s="197">
        <v>-3459</v>
      </c>
      <c r="K73" s="197">
        <v>-3744.750756</v>
      </c>
      <c r="L73" s="209"/>
      <c r="M73" s="197">
        <v>-6133.2</v>
      </c>
      <c r="N73" s="197">
        <v>-4050.7</v>
      </c>
      <c r="O73" s="197" t="s">
        <v>506</v>
      </c>
    </row>
    <row r="74" spans="1:15" s="6" customFormat="1" ht="48" customHeight="1">
      <c r="A74" s="302" t="s">
        <v>264</v>
      </c>
      <c r="B74" s="302"/>
      <c r="C74" s="291"/>
      <c r="D74" s="291"/>
      <c r="E74" s="291"/>
      <c r="F74" s="208"/>
      <c r="G74" s="208"/>
      <c r="H74" s="208"/>
      <c r="I74" s="208"/>
      <c r="J74" s="208"/>
      <c r="K74" s="197"/>
      <c r="L74" s="208"/>
      <c r="M74" s="208"/>
      <c r="N74" s="208"/>
      <c r="O74" s="206"/>
    </row>
    <row r="75" spans="1:15" s="6" customFormat="1" ht="16.5" customHeight="1">
      <c r="A75" s="3"/>
      <c r="B75" s="3" t="s">
        <v>341</v>
      </c>
      <c r="C75" s="29"/>
      <c r="D75" s="29"/>
      <c r="E75" s="29"/>
      <c r="F75" s="197"/>
      <c r="G75" s="197"/>
      <c r="H75" s="197"/>
      <c r="I75" s="197"/>
      <c r="J75" s="197"/>
      <c r="K75" s="197"/>
      <c r="L75" s="197"/>
      <c r="M75" s="200"/>
      <c r="N75" s="197"/>
      <c r="O75" s="197"/>
    </row>
    <row r="76" spans="1:15" s="6" customFormat="1" ht="15" customHeight="1">
      <c r="A76" s="232"/>
      <c r="B76" s="232" t="s">
        <v>397</v>
      </c>
      <c r="C76" s="228"/>
      <c r="D76" s="228"/>
      <c r="E76" s="228"/>
      <c r="F76" s="245">
        <v>900880</v>
      </c>
      <c r="G76" s="245">
        <v>907257</v>
      </c>
      <c r="H76" s="245">
        <v>877778.08</v>
      </c>
      <c r="I76" s="245">
        <v>897022.6</v>
      </c>
      <c r="J76" s="245">
        <v>905740</v>
      </c>
      <c r="K76" s="245">
        <v>821352.66</v>
      </c>
      <c r="L76" s="245"/>
      <c r="M76" s="247">
        <v>19967457.12</v>
      </c>
      <c r="N76" s="245">
        <v>892171.52</v>
      </c>
      <c r="O76" s="245">
        <f>(N76/M76)*100</f>
        <v>4.468127887483351</v>
      </c>
    </row>
    <row r="77" spans="1:15" s="6" customFormat="1" ht="6" customHeight="1">
      <c r="A77" s="3"/>
      <c r="B77" s="3"/>
      <c r="C77" s="29"/>
      <c r="D77" s="29"/>
      <c r="E77" s="29"/>
      <c r="F77" s="197"/>
      <c r="G77" s="197"/>
      <c r="H77" s="197"/>
      <c r="I77" s="197"/>
      <c r="J77" s="197"/>
      <c r="K77" s="197"/>
      <c r="L77" s="197"/>
      <c r="M77" s="200"/>
      <c r="N77" s="197"/>
      <c r="O77" s="197"/>
    </row>
    <row r="78" spans="1:15" s="6" customFormat="1" ht="17.25" customHeight="1">
      <c r="A78" s="3"/>
      <c r="B78" s="3" t="s">
        <v>40</v>
      </c>
      <c r="C78" s="29"/>
      <c r="D78" s="29"/>
      <c r="E78" s="29"/>
      <c r="F78" s="197"/>
      <c r="G78" s="197"/>
      <c r="H78" s="197"/>
      <c r="I78" s="197"/>
      <c r="J78" s="197"/>
      <c r="K78" s="197"/>
      <c r="L78" s="197"/>
      <c r="M78" s="197"/>
      <c r="N78" s="197"/>
      <c r="O78" s="197"/>
    </row>
    <row r="79" spans="1:15" s="6" customFormat="1" ht="15.75">
      <c r="A79" s="3"/>
      <c r="B79" s="3" t="s">
        <v>397</v>
      </c>
      <c r="C79" s="29"/>
      <c r="D79" s="29"/>
      <c r="E79" s="29"/>
      <c r="F79" s="197">
        <v>583267</v>
      </c>
      <c r="G79" s="197">
        <v>604731</v>
      </c>
      <c r="H79" s="197">
        <v>575325.3</v>
      </c>
      <c r="I79" s="197">
        <v>572974.4</v>
      </c>
      <c r="J79" s="197">
        <v>589734.5</v>
      </c>
      <c r="K79" s="197">
        <v>484941.86</v>
      </c>
      <c r="L79" s="197"/>
      <c r="M79" s="197">
        <v>7295331.04</v>
      </c>
      <c r="N79" s="197">
        <v>573679.32</v>
      </c>
      <c r="O79" s="197">
        <f>(N79/M79)*100</f>
        <v>7.863650283373569</v>
      </c>
    </row>
    <row r="80" spans="1:15" s="6" customFormat="1" ht="6" customHeight="1">
      <c r="A80" s="3"/>
      <c r="B80" s="3"/>
      <c r="C80" s="29"/>
      <c r="D80" s="29"/>
      <c r="E80" s="29"/>
      <c r="F80" s="197"/>
      <c r="G80" s="197"/>
      <c r="H80" s="197"/>
      <c r="I80" s="197"/>
      <c r="J80" s="197"/>
      <c r="K80" s="197"/>
      <c r="L80" s="197"/>
      <c r="M80" s="197"/>
      <c r="N80" s="197"/>
      <c r="O80" s="197"/>
    </row>
    <row r="81" spans="1:15" s="6" customFormat="1" ht="16.5" customHeight="1">
      <c r="A81" s="3"/>
      <c r="B81" s="3" t="s">
        <v>416</v>
      </c>
      <c r="C81" s="29"/>
      <c r="D81" s="29"/>
      <c r="E81" s="29"/>
      <c r="F81" s="197"/>
      <c r="G81" s="197"/>
      <c r="H81" s="197"/>
      <c r="I81" s="197"/>
      <c r="J81" s="197"/>
      <c r="K81" s="197"/>
      <c r="L81" s="197"/>
      <c r="M81" s="197"/>
      <c r="N81" s="197"/>
      <c r="O81" s="197"/>
    </row>
    <row r="82" spans="1:15" s="6" customFormat="1" ht="15.75">
      <c r="A82" s="232"/>
      <c r="B82" s="232" t="s">
        <v>398</v>
      </c>
      <c r="C82" s="228"/>
      <c r="D82" s="228"/>
      <c r="E82" s="228"/>
      <c r="F82" s="245">
        <v>8630677</v>
      </c>
      <c r="G82" s="245">
        <v>8769343</v>
      </c>
      <c r="H82" s="245">
        <v>9280832.02</v>
      </c>
      <c r="I82" s="245">
        <v>9062896.9</v>
      </c>
      <c r="J82" s="245">
        <v>9503571.9</v>
      </c>
      <c r="K82" s="245">
        <v>8757077.858059</v>
      </c>
      <c r="L82" s="245"/>
      <c r="M82" s="245">
        <v>427723953.91</v>
      </c>
      <c r="N82" s="245">
        <v>8862610.034899998</v>
      </c>
      <c r="O82" s="245">
        <f>(N82/M82)*100</f>
        <v>2.072039677432897</v>
      </c>
    </row>
    <row r="83" spans="1:15" s="6" customFormat="1" ht="18" customHeight="1">
      <c r="A83" s="3"/>
      <c r="B83" s="3"/>
      <c r="C83" s="3"/>
      <c r="D83" s="3"/>
      <c r="E83" s="3"/>
      <c r="F83" s="30"/>
      <c r="G83" s="30"/>
      <c r="H83" s="30"/>
      <c r="I83" s="30"/>
      <c r="J83" s="30"/>
      <c r="K83" s="30"/>
      <c r="L83" s="30"/>
      <c r="M83" s="30"/>
      <c r="N83" s="30"/>
      <c r="O83" s="27"/>
    </row>
    <row r="84" spans="1:15" s="25" customFormat="1" ht="15.75">
      <c r="A84" s="44" t="s">
        <v>267</v>
      </c>
      <c r="B84" s="26"/>
      <c r="F84" s="16"/>
      <c r="G84" s="17"/>
      <c r="H84" s="17"/>
      <c r="I84" s="17"/>
      <c r="J84" s="18"/>
      <c r="K84" s="18"/>
      <c r="L84" s="18"/>
      <c r="M84" s="17"/>
      <c r="N84" s="17"/>
      <c r="O84" s="45"/>
    </row>
    <row r="85" spans="1:15" s="25" customFormat="1" ht="15.75">
      <c r="A85" s="44"/>
      <c r="B85" s="26"/>
      <c r="F85" s="16"/>
      <c r="G85" s="17"/>
      <c r="H85" s="17"/>
      <c r="I85" s="17"/>
      <c r="J85" s="18"/>
      <c r="K85" s="18"/>
      <c r="L85" s="18"/>
      <c r="M85" s="17"/>
      <c r="N85" s="17"/>
      <c r="O85" s="45"/>
    </row>
    <row r="86" spans="1:15" s="25" customFormat="1" ht="15.75">
      <c r="A86" s="26"/>
      <c r="B86" s="26"/>
      <c r="F86" s="16"/>
      <c r="G86" s="17"/>
      <c r="H86" s="17"/>
      <c r="I86" s="17"/>
      <c r="J86" s="18"/>
      <c r="K86" s="18"/>
      <c r="L86" s="18"/>
      <c r="M86" s="17"/>
      <c r="N86" s="17"/>
      <c r="O86" s="45"/>
    </row>
    <row r="87" spans="1:15" s="25" customFormat="1" ht="18.75">
      <c r="A87" s="355"/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</row>
    <row r="88" spans="1:15" s="25" customFormat="1" ht="15.75">
      <c r="A88" s="26"/>
      <c r="B88" s="26"/>
      <c r="F88" s="16"/>
      <c r="G88" s="17"/>
      <c r="H88" s="17"/>
      <c r="I88" s="17"/>
      <c r="J88" s="18"/>
      <c r="K88" s="18"/>
      <c r="L88" s="18"/>
      <c r="M88" s="17"/>
      <c r="N88" s="17"/>
      <c r="O88" s="45"/>
    </row>
    <row r="89" spans="1:15" s="25" customFormat="1" ht="15.75">
      <c r="A89" s="26"/>
      <c r="B89" s="26"/>
      <c r="F89" s="16"/>
      <c r="G89" s="17"/>
      <c r="H89" s="17"/>
      <c r="I89" s="17"/>
      <c r="J89" s="18"/>
      <c r="K89" s="18"/>
      <c r="L89" s="18"/>
      <c r="M89" s="17"/>
      <c r="N89" s="17"/>
      <c r="O89" s="45"/>
    </row>
    <row r="90" spans="1:15" s="25" customFormat="1" ht="15.75">
      <c r="A90" s="26"/>
      <c r="B90" s="26"/>
      <c r="F90" s="16"/>
      <c r="G90" s="17"/>
      <c r="H90" s="17"/>
      <c r="I90" s="17"/>
      <c r="J90" s="18"/>
      <c r="K90" s="18"/>
      <c r="L90" s="18"/>
      <c r="M90" s="17"/>
      <c r="N90" s="17"/>
      <c r="O90" s="45"/>
    </row>
    <row r="91" spans="1:15" s="25" customFormat="1" ht="15.75">
      <c r="A91" s="26"/>
      <c r="B91" s="26"/>
      <c r="F91" s="16"/>
      <c r="G91" s="17"/>
      <c r="H91" s="17"/>
      <c r="I91" s="17"/>
      <c r="J91" s="18"/>
      <c r="K91" s="18"/>
      <c r="L91" s="18"/>
      <c r="M91" s="17"/>
      <c r="N91" s="17"/>
      <c r="O91" s="45"/>
    </row>
    <row r="92" spans="1:15" s="25" customFormat="1" ht="15.75">
      <c r="A92" s="26"/>
      <c r="B92" s="26"/>
      <c r="F92" s="16"/>
      <c r="G92" s="17"/>
      <c r="H92" s="17"/>
      <c r="I92" s="17"/>
      <c r="J92" s="18"/>
      <c r="K92" s="18"/>
      <c r="L92" s="18"/>
      <c r="M92" s="17"/>
      <c r="N92" s="17"/>
      <c r="O92" s="45"/>
    </row>
    <row r="93" spans="1:15" s="25" customFormat="1" ht="15.75">
      <c r="A93" s="26"/>
      <c r="B93" s="26"/>
      <c r="F93" s="16"/>
      <c r="G93" s="17"/>
      <c r="H93" s="17"/>
      <c r="I93" s="17"/>
      <c r="J93" s="18"/>
      <c r="K93" s="18"/>
      <c r="L93" s="18"/>
      <c r="M93" s="17"/>
      <c r="N93" s="17"/>
      <c r="O93" s="45"/>
    </row>
    <row r="94" spans="1:15" s="25" customFormat="1" ht="15.75">
      <c r="A94" s="26"/>
      <c r="B94" s="26"/>
      <c r="F94" s="16"/>
      <c r="G94" s="17"/>
      <c r="H94" s="17"/>
      <c r="I94" s="17"/>
      <c r="J94" s="18"/>
      <c r="K94" s="18"/>
      <c r="L94" s="18"/>
      <c r="M94" s="17"/>
      <c r="N94" s="17"/>
      <c r="O94" s="45"/>
    </row>
    <row r="95" spans="1:15" s="25" customFormat="1" ht="15.75">
      <c r="A95" s="26"/>
      <c r="B95" s="26"/>
      <c r="F95" s="16"/>
      <c r="G95" s="17"/>
      <c r="H95" s="17"/>
      <c r="I95" s="17"/>
      <c r="J95" s="18"/>
      <c r="K95" s="18"/>
      <c r="L95" s="18"/>
      <c r="M95" s="17"/>
      <c r="N95" s="17"/>
      <c r="O95" s="45"/>
    </row>
    <row r="96" spans="1:15" s="25" customFormat="1" ht="15.75">
      <c r="A96" s="26"/>
      <c r="B96" s="26"/>
      <c r="F96" s="16"/>
      <c r="G96" s="17"/>
      <c r="H96" s="17"/>
      <c r="I96" s="17"/>
      <c r="J96" s="18"/>
      <c r="K96" s="18"/>
      <c r="L96" s="18"/>
      <c r="M96" s="17"/>
      <c r="N96" s="17"/>
      <c r="O96" s="45"/>
    </row>
    <row r="97" spans="1:15" s="25" customFormat="1" ht="15.75">
      <c r="A97" s="26"/>
      <c r="B97" s="26"/>
      <c r="F97" s="16"/>
      <c r="G97" s="17"/>
      <c r="H97" s="17"/>
      <c r="I97" s="17"/>
      <c r="J97" s="18"/>
      <c r="K97" s="18"/>
      <c r="L97" s="18"/>
      <c r="M97" s="17"/>
      <c r="N97" s="17"/>
      <c r="O97" s="45"/>
    </row>
    <row r="98" spans="1:15" s="25" customFormat="1" ht="15.75">
      <c r="A98" s="26"/>
      <c r="B98" s="26"/>
      <c r="F98" s="16"/>
      <c r="G98" s="17"/>
      <c r="H98" s="17"/>
      <c r="I98" s="17"/>
      <c r="J98" s="18"/>
      <c r="K98" s="18"/>
      <c r="L98" s="18"/>
      <c r="M98" s="17"/>
      <c r="N98" s="17"/>
      <c r="O98" s="45"/>
    </row>
    <row r="99" spans="1:15" s="25" customFormat="1" ht="15.75">
      <c r="A99" s="26"/>
      <c r="B99" s="26"/>
      <c r="F99" s="26"/>
      <c r="G99" s="43"/>
      <c r="H99" s="43"/>
      <c r="I99" s="43"/>
      <c r="J99" s="21"/>
      <c r="K99" s="21"/>
      <c r="L99" s="21"/>
      <c r="M99" s="43"/>
      <c r="N99" s="43"/>
      <c r="O99" s="46"/>
    </row>
    <row r="100" spans="1:15" s="25" customFormat="1" ht="15.75">
      <c r="A100" s="26"/>
      <c r="B100" s="26"/>
      <c r="F100" s="26"/>
      <c r="G100" s="43"/>
      <c r="H100" s="43"/>
      <c r="I100" s="43"/>
      <c r="J100" s="21"/>
      <c r="K100" s="21"/>
      <c r="L100" s="21"/>
      <c r="M100" s="43"/>
      <c r="N100" s="43"/>
      <c r="O100" s="46"/>
    </row>
    <row r="101" spans="1:15" s="25" customFormat="1" ht="15.75">
      <c r="A101" s="26"/>
      <c r="B101" s="26"/>
      <c r="F101" s="26"/>
      <c r="G101" s="43"/>
      <c r="H101" s="43"/>
      <c r="I101" s="43"/>
      <c r="J101" s="21"/>
      <c r="K101" s="21"/>
      <c r="L101" s="21"/>
      <c r="M101" s="43"/>
      <c r="N101" s="43"/>
      <c r="O101" s="46"/>
    </row>
    <row r="102" spans="1:15" s="25" customFormat="1" ht="15.75">
      <c r="A102" s="26"/>
      <c r="B102" s="26"/>
      <c r="F102" s="26"/>
      <c r="G102" s="43"/>
      <c r="H102" s="43"/>
      <c r="I102" s="43"/>
      <c r="J102" s="21"/>
      <c r="K102" s="21"/>
      <c r="L102" s="21"/>
      <c r="M102" s="43"/>
      <c r="N102" s="43"/>
      <c r="O102" s="46"/>
    </row>
    <row r="103" spans="1:15" s="25" customFormat="1" ht="15.75">
      <c r="A103" s="26"/>
      <c r="B103" s="26"/>
      <c r="F103" s="26"/>
      <c r="G103" s="43"/>
      <c r="H103" s="43"/>
      <c r="I103" s="43"/>
      <c r="J103" s="21"/>
      <c r="K103" s="21"/>
      <c r="L103" s="21"/>
      <c r="M103" s="43"/>
      <c r="N103" s="43"/>
      <c r="O103" s="46"/>
    </row>
    <row r="104" spans="1:15" s="25" customFormat="1" ht="15.75">
      <c r="A104" s="26"/>
      <c r="B104" s="26"/>
      <c r="F104" s="26"/>
      <c r="G104" s="43"/>
      <c r="H104" s="43"/>
      <c r="I104" s="43"/>
      <c r="J104" s="21"/>
      <c r="K104" s="21"/>
      <c r="L104" s="21"/>
      <c r="M104" s="43"/>
      <c r="N104" s="43"/>
      <c r="O104" s="46"/>
    </row>
    <row r="105" spans="1:15" s="25" customFormat="1" ht="15.75">
      <c r="A105" s="26"/>
      <c r="B105" s="26"/>
      <c r="F105" s="26"/>
      <c r="G105" s="43"/>
      <c r="H105" s="43"/>
      <c r="I105" s="43"/>
      <c r="J105" s="21"/>
      <c r="K105" s="21"/>
      <c r="L105" s="21"/>
      <c r="M105" s="43"/>
      <c r="N105" s="43"/>
      <c r="O105" s="46"/>
    </row>
    <row r="106" spans="1:15" s="25" customFormat="1" ht="15.75">
      <c r="A106" s="26"/>
      <c r="B106" s="26"/>
      <c r="F106" s="26"/>
      <c r="G106" s="43"/>
      <c r="H106" s="43"/>
      <c r="I106" s="43"/>
      <c r="J106" s="21"/>
      <c r="K106" s="21"/>
      <c r="L106" s="21"/>
      <c r="M106" s="43"/>
      <c r="N106" s="43"/>
      <c r="O106" s="46"/>
    </row>
    <row r="107" spans="1:15" s="25" customFormat="1" ht="15.75">
      <c r="A107" s="26"/>
      <c r="B107" s="26"/>
      <c r="F107" s="26"/>
      <c r="G107" s="43"/>
      <c r="H107" s="43"/>
      <c r="I107" s="43"/>
      <c r="J107" s="21"/>
      <c r="K107" s="21"/>
      <c r="L107" s="21"/>
      <c r="M107" s="43"/>
      <c r="N107" s="43"/>
      <c r="O107" s="46"/>
    </row>
    <row r="108" spans="1:15" s="25" customFormat="1" ht="15.75">
      <c r="A108" s="26"/>
      <c r="B108" s="26"/>
      <c r="F108" s="26"/>
      <c r="G108" s="43"/>
      <c r="H108" s="43"/>
      <c r="I108" s="43"/>
      <c r="J108" s="21"/>
      <c r="K108" s="21"/>
      <c r="L108" s="21"/>
      <c r="M108" s="43"/>
      <c r="N108" s="43"/>
      <c r="O108" s="46"/>
    </row>
    <row r="109" spans="1:15" s="25" customFormat="1" ht="15.75">
      <c r="A109" s="26"/>
      <c r="B109" s="26"/>
      <c r="F109" s="26"/>
      <c r="G109" s="43"/>
      <c r="H109" s="43"/>
      <c r="I109" s="43"/>
      <c r="J109" s="21"/>
      <c r="K109" s="21"/>
      <c r="L109" s="21"/>
      <c r="M109" s="43"/>
      <c r="N109" s="43"/>
      <c r="O109" s="46"/>
    </row>
    <row r="110" spans="1:15" s="25" customFormat="1" ht="15.75">
      <c r="A110" s="26"/>
      <c r="B110" s="26"/>
      <c r="F110" s="26"/>
      <c r="G110" s="43"/>
      <c r="H110" s="43"/>
      <c r="I110" s="43"/>
      <c r="J110" s="21"/>
      <c r="K110" s="21"/>
      <c r="L110" s="21"/>
      <c r="M110" s="43"/>
      <c r="N110" s="43"/>
      <c r="O110" s="46"/>
    </row>
  </sheetData>
  <sheetProtection/>
  <mergeCells count="10">
    <mergeCell ref="A87:O87"/>
    <mergeCell ref="N1:O1"/>
    <mergeCell ref="A4:E5"/>
    <mergeCell ref="M4:O4"/>
    <mergeCell ref="G4:G5"/>
    <mergeCell ref="K4:K5"/>
    <mergeCell ref="H4:H5"/>
    <mergeCell ref="I4:I5"/>
    <mergeCell ref="J4:J5"/>
    <mergeCell ref="F4:F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Sans,Normal"&amp;23 &amp;24 12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R511"/>
  <sheetViews>
    <sheetView showGridLines="0" view="pageBreakPreview" zoomScale="60" zoomScaleNormal="65" zoomScalePageLayoutView="0" workbookViewId="0" topLeftCell="A1">
      <selection activeCell="G2" sqref="G2"/>
    </sheetView>
  </sheetViews>
  <sheetFormatPr defaultColWidth="9.77734375" defaultRowHeight="15.75"/>
  <cols>
    <col min="1" max="4" width="2.77734375" style="1" customWidth="1"/>
    <col min="5" max="5" width="45.6640625" style="1" customWidth="1"/>
    <col min="6" max="6" width="12.88671875" style="1" customWidth="1"/>
    <col min="7" max="7" width="12.77734375" style="47" customWidth="1"/>
    <col min="8" max="9" width="12.88671875" style="47" customWidth="1"/>
    <col min="10" max="11" width="12.88671875" style="2" customWidth="1"/>
    <col min="12" max="12" width="1.77734375" style="2" customWidth="1"/>
    <col min="13" max="13" width="14.21484375" style="47" customWidth="1"/>
    <col min="14" max="14" width="14.10546875" style="47" customWidth="1"/>
    <col min="15" max="15" width="6.77734375" style="48" customWidth="1"/>
    <col min="16" max="16" width="11.6640625" style="1" bestFit="1" customWidth="1"/>
    <col min="17" max="16384" width="9.77734375" style="1" customWidth="1"/>
  </cols>
  <sheetData>
    <row r="1" spans="1:15" ht="26.25">
      <c r="A1" s="300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63" t="s">
        <v>211</v>
      </c>
      <c r="O1" s="363"/>
    </row>
    <row r="2" spans="1:15" ht="21" customHeight="1">
      <c r="A2" s="300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ht="15" customHeight="1">
      <c r="A3" s="49"/>
      <c r="B3" s="50"/>
      <c r="C3" s="50"/>
      <c r="D3" s="50"/>
      <c r="E3" s="50"/>
      <c r="F3" s="6"/>
      <c r="G3" s="17"/>
      <c r="H3" s="17"/>
      <c r="I3" s="17"/>
      <c r="J3" s="18"/>
      <c r="K3" s="18"/>
      <c r="L3" s="18"/>
      <c r="M3" s="17"/>
      <c r="N3" s="17"/>
      <c r="O3" s="45"/>
    </row>
    <row r="4" spans="1:15" ht="24.75" customHeight="1">
      <c r="A4" s="372" t="s">
        <v>231</v>
      </c>
      <c r="B4" s="372"/>
      <c r="C4" s="372"/>
      <c r="D4" s="372"/>
      <c r="E4" s="372"/>
      <c r="F4" s="353">
        <v>2000</v>
      </c>
      <c r="G4" s="353">
        <v>2001</v>
      </c>
      <c r="H4" s="353">
        <v>2002</v>
      </c>
      <c r="I4" s="353">
        <v>2003</v>
      </c>
      <c r="J4" s="353">
        <v>2004</v>
      </c>
      <c r="K4" s="353">
        <v>2005</v>
      </c>
      <c r="L4" s="375"/>
      <c r="M4" s="374" t="s">
        <v>449</v>
      </c>
      <c r="N4" s="374"/>
      <c r="O4" s="374"/>
    </row>
    <row r="5" spans="1:15" ht="24.75" customHeight="1">
      <c r="A5" s="373"/>
      <c r="B5" s="373"/>
      <c r="C5" s="373"/>
      <c r="D5" s="373"/>
      <c r="E5" s="373"/>
      <c r="F5" s="354"/>
      <c r="G5" s="354"/>
      <c r="H5" s="354"/>
      <c r="I5" s="354"/>
      <c r="J5" s="354"/>
      <c r="K5" s="377"/>
      <c r="L5" s="376"/>
      <c r="M5" s="313" t="s">
        <v>232</v>
      </c>
      <c r="N5" s="313" t="s">
        <v>233</v>
      </c>
      <c r="O5" s="314" t="s">
        <v>234</v>
      </c>
    </row>
    <row r="6" spans="1:15" ht="24" customHeight="1">
      <c r="A6" s="307"/>
      <c r="B6" s="307"/>
      <c r="C6" s="307"/>
      <c r="D6" s="307"/>
      <c r="E6" s="307"/>
      <c r="F6" s="308"/>
      <c r="G6" s="308"/>
      <c r="H6" s="308"/>
      <c r="I6" s="308"/>
      <c r="J6" s="308"/>
      <c r="K6" s="308"/>
      <c r="L6" s="308"/>
      <c r="M6" s="309"/>
      <c r="N6" s="309"/>
      <c r="O6" s="310"/>
    </row>
    <row r="7" spans="1:15" s="6" customFormat="1" ht="16.5" customHeight="1">
      <c r="A7" s="3"/>
      <c r="B7" s="3" t="s">
        <v>41</v>
      </c>
      <c r="C7" s="3"/>
      <c r="D7" s="3"/>
      <c r="E7" s="3"/>
      <c r="F7" s="30"/>
      <c r="G7" s="30"/>
      <c r="H7" s="30"/>
      <c r="I7" s="30"/>
      <c r="J7" s="30"/>
      <c r="K7" s="30"/>
      <c r="L7" s="30"/>
      <c r="M7" s="30"/>
      <c r="N7" s="30"/>
      <c r="O7" s="27"/>
    </row>
    <row r="8" spans="1:15" s="6" customFormat="1" ht="16.5" customHeight="1">
      <c r="A8" s="3"/>
      <c r="B8" s="3" t="s">
        <v>398</v>
      </c>
      <c r="C8" s="3"/>
      <c r="D8" s="3"/>
      <c r="E8" s="3"/>
      <c r="F8" s="197">
        <v>1716036.5</v>
      </c>
      <c r="G8" s="197">
        <v>2370962</v>
      </c>
      <c r="H8" s="197">
        <v>2116952.47</v>
      </c>
      <c r="I8" s="197">
        <v>1923428.1</v>
      </c>
      <c r="J8" s="197">
        <v>2227699.54</v>
      </c>
      <c r="K8" s="197">
        <v>1311779.76</v>
      </c>
      <c r="L8" s="197"/>
      <c r="M8" s="197">
        <v>21894008.75</v>
      </c>
      <c r="N8" s="197">
        <v>1801330</v>
      </c>
      <c r="O8" s="197">
        <f>(N8/M8)*100</f>
        <v>8.227501964435818</v>
      </c>
    </row>
    <row r="9" spans="1:15" ht="6" customHeight="1">
      <c r="A9" s="307"/>
      <c r="B9" s="307"/>
      <c r="C9" s="307"/>
      <c r="D9" s="307"/>
      <c r="E9" s="307"/>
      <c r="F9" s="311"/>
      <c r="G9" s="311"/>
      <c r="H9" s="311"/>
      <c r="I9" s="311"/>
      <c r="J9" s="311"/>
      <c r="K9" s="311"/>
      <c r="L9" s="311"/>
      <c r="M9" s="211"/>
      <c r="N9" s="211"/>
      <c r="O9" s="211"/>
    </row>
    <row r="10" spans="1:15" s="6" customFormat="1" ht="16.5" customHeight="1">
      <c r="A10" s="3"/>
      <c r="B10" s="3" t="s">
        <v>342</v>
      </c>
      <c r="C10" s="29"/>
      <c r="D10" s="29"/>
      <c r="E10" s="29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6" customFormat="1" ht="15.75">
      <c r="A11" s="232"/>
      <c r="B11" s="232" t="s">
        <v>395</v>
      </c>
      <c r="C11" s="228"/>
      <c r="D11" s="228"/>
      <c r="E11" s="228"/>
      <c r="F11" s="245">
        <v>8686051.4</v>
      </c>
      <c r="G11" s="245">
        <v>9776532</v>
      </c>
      <c r="H11" s="245">
        <v>7716580.0528</v>
      </c>
      <c r="I11" s="245">
        <v>13276686</v>
      </c>
      <c r="J11" s="245">
        <v>14041087.8</v>
      </c>
      <c r="K11" s="245">
        <v>13365493.34065537</v>
      </c>
      <c r="L11" s="245"/>
      <c r="M11" s="245">
        <v>232708972.22</v>
      </c>
      <c r="N11" s="245">
        <v>14916036.736337302</v>
      </c>
      <c r="O11" s="245">
        <f>(N11/M11)*100</f>
        <v>6.409738564886909</v>
      </c>
    </row>
    <row r="12" spans="1:15" s="6" customFormat="1" ht="6" customHeight="1">
      <c r="A12" s="3"/>
      <c r="B12" s="3"/>
      <c r="C12" s="29"/>
      <c r="D12" s="29"/>
      <c r="E12" s="29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15" s="6" customFormat="1" ht="16.5" customHeight="1">
      <c r="A13" s="3"/>
      <c r="B13" s="3" t="s">
        <v>42</v>
      </c>
      <c r="C13" s="29"/>
      <c r="D13" s="29"/>
      <c r="E13" s="29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5" s="6" customFormat="1" ht="15.75">
      <c r="A14" s="3"/>
      <c r="B14" s="3" t="s">
        <v>395</v>
      </c>
      <c r="C14" s="3"/>
      <c r="D14" s="3"/>
      <c r="E14" s="29"/>
      <c r="F14" s="197">
        <v>2466976.3</v>
      </c>
      <c r="G14" s="197">
        <v>3283248</v>
      </c>
      <c r="H14" s="197">
        <v>2860761.87357</v>
      </c>
      <c r="I14" s="197">
        <v>2966489</v>
      </c>
      <c r="J14" s="197">
        <v>3632007</v>
      </c>
      <c r="K14" s="197">
        <v>2236050.607</v>
      </c>
      <c r="L14" s="197"/>
      <c r="M14" s="197">
        <v>44020989.12</v>
      </c>
      <c r="N14" s="197">
        <v>4369674.156764446</v>
      </c>
      <c r="O14" s="197">
        <f>(N14/M14)*100</f>
        <v>9.92634251096184</v>
      </c>
    </row>
    <row r="15" spans="1:15" s="6" customFormat="1" ht="24" customHeight="1">
      <c r="A15" s="3"/>
      <c r="B15" s="3"/>
      <c r="C15" s="3"/>
      <c r="D15" s="3"/>
      <c r="E15" s="29"/>
      <c r="F15" s="197"/>
      <c r="G15" s="197"/>
      <c r="H15" s="197"/>
      <c r="I15" s="197"/>
      <c r="J15" s="197"/>
      <c r="K15" s="197"/>
      <c r="L15" s="197"/>
      <c r="M15" s="197"/>
      <c r="N15" s="197"/>
      <c r="O15" s="209"/>
    </row>
    <row r="16" spans="1:15" s="6" customFormat="1" ht="15" customHeight="1">
      <c r="A16" s="51"/>
      <c r="B16" s="3" t="s">
        <v>343</v>
      </c>
      <c r="E16" s="3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  <row r="17" spans="1:15" s="6" customFormat="1" ht="15" customHeight="1">
      <c r="A17" s="237"/>
      <c r="B17" s="232" t="s">
        <v>395</v>
      </c>
      <c r="C17" s="235"/>
      <c r="D17" s="235"/>
      <c r="E17" s="250"/>
      <c r="F17" s="245">
        <v>713868</v>
      </c>
      <c r="G17" s="245">
        <v>442305.5</v>
      </c>
      <c r="H17" s="245">
        <v>1163196</v>
      </c>
      <c r="I17" s="245">
        <v>1194519</v>
      </c>
      <c r="J17" s="245">
        <v>1558331</v>
      </c>
      <c r="K17" s="245">
        <v>2046994.2056</v>
      </c>
      <c r="L17" s="245"/>
      <c r="M17" s="245">
        <v>52994029.1</v>
      </c>
      <c r="N17" s="245">
        <v>2292765.2</v>
      </c>
      <c r="O17" s="245">
        <f>(N17/M17)*100</f>
        <v>4.326459487867097</v>
      </c>
    </row>
    <row r="18" spans="1:15" s="6" customFormat="1" ht="6" customHeight="1">
      <c r="A18" s="51"/>
      <c r="B18" s="3"/>
      <c r="E18" s="37"/>
      <c r="F18" s="197"/>
      <c r="G18" s="197"/>
      <c r="H18" s="197"/>
      <c r="I18" s="197"/>
      <c r="J18" s="197"/>
      <c r="K18" s="197"/>
      <c r="L18" s="197"/>
      <c r="M18" s="197"/>
      <c r="N18" s="197"/>
      <c r="O18" s="197"/>
    </row>
    <row r="19" spans="1:15" s="6" customFormat="1" ht="16.5" customHeight="1">
      <c r="A19" s="52"/>
      <c r="B19" s="52"/>
      <c r="C19" s="3" t="s">
        <v>64</v>
      </c>
      <c r="D19" s="3"/>
      <c r="E19" s="3"/>
      <c r="F19" s="197">
        <v>281255</v>
      </c>
      <c r="G19" s="197">
        <v>252051.5</v>
      </c>
      <c r="H19" s="197">
        <v>381698</v>
      </c>
      <c r="I19" s="197">
        <v>605596</v>
      </c>
      <c r="J19" s="197">
        <v>984591</v>
      </c>
      <c r="K19" s="197">
        <v>1391898.767</v>
      </c>
      <c r="L19" s="197"/>
      <c r="M19" s="197">
        <v>40658637.9</v>
      </c>
      <c r="N19" s="197">
        <v>1747923</v>
      </c>
      <c r="O19" s="197">
        <f>(N19/M19)*100</f>
        <v>4.299020061368067</v>
      </c>
    </row>
    <row r="20" spans="1:15" s="6" customFormat="1" ht="20.25" customHeight="1">
      <c r="A20" s="232"/>
      <c r="B20" s="232"/>
      <c r="C20" s="232" t="s">
        <v>65</v>
      </c>
      <c r="D20" s="232"/>
      <c r="E20" s="232"/>
      <c r="F20" s="245">
        <v>432613</v>
      </c>
      <c r="G20" s="245">
        <v>190254</v>
      </c>
      <c r="H20" s="245">
        <v>781498</v>
      </c>
      <c r="I20" s="245">
        <v>588923</v>
      </c>
      <c r="J20" s="245">
        <v>573740</v>
      </c>
      <c r="K20" s="245">
        <v>655095.4386</v>
      </c>
      <c r="L20" s="245"/>
      <c r="M20" s="245">
        <v>12335391.1</v>
      </c>
      <c r="N20" s="245">
        <v>544842.2</v>
      </c>
      <c r="O20" s="245">
        <f>(N20/M20)*100</f>
        <v>4.416902517180829</v>
      </c>
    </row>
    <row r="21" spans="1:15" s="6" customFormat="1" ht="24" customHeight="1">
      <c r="A21" s="3"/>
      <c r="B21" s="3"/>
      <c r="C21" s="3"/>
      <c r="D21" s="3"/>
      <c r="E21" s="3"/>
      <c r="F21" s="197"/>
      <c r="G21" s="197"/>
      <c r="H21" s="197"/>
      <c r="I21" s="197"/>
      <c r="J21" s="197"/>
      <c r="K21" s="197"/>
      <c r="L21" s="197"/>
      <c r="M21" s="197"/>
      <c r="N21" s="197"/>
      <c r="O21" s="209"/>
    </row>
    <row r="22" spans="1:15" s="6" customFormat="1" ht="16.5" customHeight="1">
      <c r="A22" s="3"/>
      <c r="B22" s="3" t="s">
        <v>31</v>
      </c>
      <c r="E22" s="3"/>
      <c r="F22" s="197"/>
      <c r="G22" s="197"/>
      <c r="H22" s="197"/>
      <c r="I22" s="197"/>
      <c r="J22" s="197"/>
      <c r="K22" s="197"/>
      <c r="L22" s="197"/>
      <c r="M22" s="197"/>
      <c r="N22" s="197"/>
      <c r="O22" s="209"/>
    </row>
    <row r="23" spans="1:15" s="6" customFormat="1" ht="6" customHeight="1">
      <c r="A23" s="3"/>
      <c r="B23" s="3"/>
      <c r="E23" s="3"/>
      <c r="F23" s="197"/>
      <c r="G23" s="197"/>
      <c r="H23" s="197"/>
      <c r="I23" s="197"/>
      <c r="J23" s="197"/>
      <c r="K23" s="197"/>
      <c r="L23" s="197"/>
      <c r="M23" s="197"/>
      <c r="N23" s="197"/>
      <c r="O23" s="209"/>
    </row>
    <row r="24" spans="1:15" s="6" customFormat="1" ht="16.5" customHeight="1">
      <c r="A24" s="3"/>
      <c r="B24" s="3"/>
      <c r="C24" s="3" t="s">
        <v>344</v>
      </c>
      <c r="D24" s="3"/>
      <c r="E24" s="3"/>
      <c r="F24" s="197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15" s="6" customFormat="1" ht="16.5" customHeight="1">
      <c r="A25" s="3"/>
      <c r="B25" s="3"/>
      <c r="C25" s="3" t="s">
        <v>397</v>
      </c>
      <c r="D25" s="3"/>
      <c r="E25" s="3"/>
      <c r="F25" s="197">
        <v>1049409.27</v>
      </c>
      <c r="G25" s="197">
        <v>1143508.3</v>
      </c>
      <c r="H25" s="197">
        <v>1073010.9</v>
      </c>
      <c r="I25" s="197">
        <v>1092152</v>
      </c>
      <c r="J25" s="197">
        <v>1082063.6</v>
      </c>
      <c r="K25" s="197">
        <v>1087108</v>
      </c>
      <c r="L25" s="197"/>
      <c r="M25" s="197" t="s">
        <v>505</v>
      </c>
      <c r="N25" s="197">
        <v>1109332</v>
      </c>
      <c r="O25" s="197" t="s">
        <v>506</v>
      </c>
    </row>
    <row r="26" spans="1:15" s="6" customFormat="1" ht="20.25" customHeight="1">
      <c r="A26" s="232"/>
      <c r="B26" s="232"/>
      <c r="C26" s="232" t="s">
        <v>345</v>
      </c>
      <c r="D26" s="232"/>
      <c r="E26" s="232"/>
      <c r="F26" s="245">
        <v>1199</v>
      </c>
      <c r="G26" s="245">
        <v>1251</v>
      </c>
      <c r="H26" s="245">
        <v>1214</v>
      </c>
      <c r="I26" s="245">
        <v>1220</v>
      </c>
      <c r="J26" s="245">
        <v>1224</v>
      </c>
      <c r="K26" s="245">
        <v>1222</v>
      </c>
      <c r="L26" s="245"/>
      <c r="M26" s="245" t="s">
        <v>505</v>
      </c>
      <c r="N26" s="245">
        <v>1222</v>
      </c>
      <c r="O26" s="245" t="s">
        <v>506</v>
      </c>
    </row>
    <row r="27" spans="1:15" s="6" customFormat="1" ht="17.25" customHeight="1">
      <c r="A27" s="3"/>
      <c r="B27" s="3"/>
      <c r="C27" s="3" t="s">
        <v>346</v>
      </c>
      <c r="D27" s="3"/>
      <c r="E27" s="3"/>
      <c r="F27" s="197">
        <v>337544</v>
      </c>
      <c r="G27" s="197">
        <v>348102</v>
      </c>
      <c r="H27" s="197">
        <v>351746</v>
      </c>
      <c r="I27" s="197">
        <v>360934</v>
      </c>
      <c r="J27" s="197">
        <v>374768</v>
      </c>
      <c r="K27" s="197">
        <v>367851</v>
      </c>
      <c r="L27" s="197"/>
      <c r="M27" s="197" t="s">
        <v>505</v>
      </c>
      <c r="N27" s="197">
        <v>407646</v>
      </c>
      <c r="O27" s="197" t="s">
        <v>506</v>
      </c>
    </row>
    <row r="28" spans="1:15" s="6" customFormat="1" ht="48" customHeight="1">
      <c r="A28" s="302" t="s">
        <v>66</v>
      </c>
      <c r="B28" s="18"/>
      <c r="C28" s="18"/>
      <c r="D28" s="18"/>
      <c r="E28" s="18"/>
      <c r="F28" s="208"/>
      <c r="G28" s="208"/>
      <c r="H28" s="208"/>
      <c r="I28" s="208"/>
      <c r="J28" s="208"/>
      <c r="K28" s="208"/>
      <c r="L28" s="208"/>
      <c r="M28" s="208"/>
      <c r="N28" s="208"/>
      <c r="O28" s="206"/>
    </row>
    <row r="29" spans="1:15" s="6" customFormat="1" ht="16.5" customHeight="1">
      <c r="A29" s="3"/>
      <c r="B29" s="3" t="s">
        <v>441</v>
      </c>
      <c r="E29" s="3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6" customFormat="1" ht="15.75">
      <c r="A30" s="3"/>
      <c r="B30" s="3" t="s">
        <v>398</v>
      </c>
      <c r="E30" s="3"/>
      <c r="F30" s="197">
        <v>218016</v>
      </c>
      <c r="G30" s="197">
        <v>185198</v>
      </c>
      <c r="H30" s="197">
        <v>198316</v>
      </c>
      <c r="I30" s="197">
        <v>187312</v>
      </c>
      <c r="J30" s="197">
        <v>195435</v>
      </c>
      <c r="K30" s="197">
        <v>198313</v>
      </c>
      <c r="L30" s="197"/>
      <c r="M30" s="197">
        <v>5297680</v>
      </c>
      <c r="N30" s="197">
        <v>200658</v>
      </c>
      <c r="O30" s="197">
        <f>(N30/M30)*100</f>
        <v>3.7876579936878025</v>
      </c>
    </row>
    <row r="31" spans="1:15" s="6" customFormat="1" ht="6" customHeight="1">
      <c r="A31" s="3"/>
      <c r="B31" s="3"/>
      <c r="E31" s="3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6" customFormat="1" ht="16.5" customHeight="1">
      <c r="A32" s="3"/>
      <c r="B32" s="3" t="s">
        <v>442</v>
      </c>
      <c r="E32" s="3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6" customFormat="1" ht="15.75">
      <c r="A33" s="232"/>
      <c r="B33" s="232" t="s">
        <v>395</v>
      </c>
      <c r="C33" s="235"/>
      <c r="D33" s="235"/>
      <c r="E33" s="232"/>
      <c r="F33" s="245">
        <v>4423669</v>
      </c>
      <c r="G33" s="245">
        <v>3771185</v>
      </c>
      <c r="H33" s="245">
        <v>2042854</v>
      </c>
      <c r="I33" s="245">
        <v>3729923</v>
      </c>
      <c r="J33" s="245">
        <v>4471021</v>
      </c>
      <c r="K33" s="245">
        <v>4654289</v>
      </c>
      <c r="L33" s="245"/>
      <c r="M33" s="245">
        <v>124242213</v>
      </c>
      <c r="N33" s="245">
        <v>4689202</v>
      </c>
      <c r="O33" s="245">
        <f>(N33/M33)*100</f>
        <v>3.7742421732298026</v>
      </c>
    </row>
    <row r="34" spans="1:15" s="6" customFormat="1" ht="6" customHeight="1">
      <c r="A34" s="3"/>
      <c r="B34" s="3"/>
      <c r="E34" s="3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6" customFormat="1" ht="16.5" customHeight="1">
      <c r="A35" s="3"/>
      <c r="B35" s="3" t="s">
        <v>67</v>
      </c>
      <c r="E35" s="3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6" customFormat="1" ht="15.75">
      <c r="A36" s="3"/>
      <c r="B36" s="3" t="s">
        <v>399</v>
      </c>
      <c r="E36" s="3"/>
      <c r="F36" s="197">
        <v>724</v>
      </c>
      <c r="G36" s="197">
        <v>713</v>
      </c>
      <c r="H36" s="197">
        <v>713</v>
      </c>
      <c r="I36" s="197">
        <v>647</v>
      </c>
      <c r="J36" s="197">
        <v>633</v>
      </c>
      <c r="K36" s="197">
        <v>643.904</v>
      </c>
      <c r="L36" s="197"/>
      <c r="M36" s="197">
        <v>31249.738</v>
      </c>
      <c r="N36" s="197">
        <v>653</v>
      </c>
      <c r="O36" s="197">
        <f>(N36/M36)*100</f>
        <v>2.089617519353282</v>
      </c>
    </row>
    <row r="37" spans="1:15" s="6" customFormat="1" ht="48" customHeight="1">
      <c r="A37" s="302" t="s">
        <v>249</v>
      </c>
      <c r="B37" s="18"/>
      <c r="C37" s="18"/>
      <c r="D37" s="18"/>
      <c r="E37" s="18"/>
      <c r="F37" s="208"/>
      <c r="G37" s="208"/>
      <c r="H37" s="208"/>
      <c r="I37" s="208"/>
      <c r="J37" s="208"/>
      <c r="K37" s="208"/>
      <c r="L37" s="208"/>
      <c r="M37" s="208"/>
      <c r="N37" s="208"/>
      <c r="O37" s="206"/>
    </row>
    <row r="38" spans="1:15" s="6" customFormat="1" ht="16.5" customHeight="1">
      <c r="A38" s="3"/>
      <c r="B38" s="3" t="s">
        <v>22</v>
      </c>
      <c r="C38" s="3"/>
      <c r="D38" s="3"/>
      <c r="E38" s="3"/>
      <c r="F38" s="197"/>
      <c r="G38" s="197"/>
      <c r="H38" s="197"/>
      <c r="I38" s="197"/>
      <c r="J38" s="197"/>
      <c r="K38" s="197"/>
      <c r="L38" s="197"/>
      <c r="M38" s="197"/>
      <c r="N38" s="197"/>
      <c r="O38" s="204"/>
    </row>
    <row r="39" spans="1:15" s="6" customFormat="1" ht="15.75">
      <c r="A39" s="232"/>
      <c r="B39" s="232" t="s">
        <v>400</v>
      </c>
      <c r="C39" s="232"/>
      <c r="D39" s="232"/>
      <c r="E39" s="232"/>
      <c r="F39" s="245">
        <v>547989</v>
      </c>
      <c r="G39" s="245">
        <v>309877</v>
      </c>
      <c r="H39" s="245">
        <v>226895</v>
      </c>
      <c r="I39" s="245">
        <v>216677</v>
      </c>
      <c r="J39" s="245">
        <v>217781</v>
      </c>
      <c r="K39" s="245">
        <v>186368</v>
      </c>
      <c r="L39" s="245"/>
      <c r="M39" s="245">
        <v>6302808</v>
      </c>
      <c r="N39" s="245">
        <v>117450</v>
      </c>
      <c r="O39" s="245">
        <f>(N39/M39)*100</f>
        <v>1.863455145706485</v>
      </c>
    </row>
    <row r="40" spans="1:15" s="6" customFormat="1" ht="6" customHeight="1">
      <c r="A40" s="3"/>
      <c r="B40" s="3"/>
      <c r="C40" s="3"/>
      <c r="D40" s="3"/>
      <c r="E40" s="3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1:15" s="6" customFormat="1" ht="16.5" customHeight="1">
      <c r="A41" s="3"/>
      <c r="B41" s="3" t="s">
        <v>23</v>
      </c>
      <c r="C41" s="3"/>
      <c r="D41" s="3"/>
      <c r="E41" s="3"/>
      <c r="F41" s="197"/>
      <c r="G41" s="197"/>
      <c r="H41" s="197"/>
      <c r="I41" s="197"/>
      <c r="J41" s="197"/>
      <c r="K41" s="197"/>
      <c r="L41" s="197"/>
      <c r="M41" s="197"/>
      <c r="N41" s="197"/>
      <c r="O41" s="209"/>
    </row>
    <row r="42" spans="1:15" s="6" customFormat="1" ht="15.75">
      <c r="A42" s="3"/>
      <c r="B42" s="3" t="s">
        <v>395</v>
      </c>
      <c r="C42" s="3"/>
      <c r="D42" s="3"/>
      <c r="E42" s="3"/>
      <c r="F42" s="197">
        <v>550348</v>
      </c>
      <c r="G42" s="197">
        <v>188513</v>
      </c>
      <c r="H42" s="197">
        <v>153691</v>
      </c>
      <c r="I42" s="197">
        <v>177986</v>
      </c>
      <c r="J42" s="197">
        <v>205686</v>
      </c>
      <c r="K42" s="197">
        <v>153892.04</v>
      </c>
      <c r="L42" s="197"/>
      <c r="M42" s="197">
        <v>6736298.241</v>
      </c>
      <c r="N42" s="197">
        <v>94184</v>
      </c>
      <c r="O42" s="197">
        <f>(N42/M42)*100</f>
        <v>1.3981566229766338</v>
      </c>
    </row>
    <row r="43" spans="1:15" s="6" customFormat="1" ht="48" customHeight="1">
      <c r="A43" s="302" t="s">
        <v>68</v>
      </c>
      <c r="B43" s="18"/>
      <c r="C43" s="18"/>
      <c r="D43" s="18"/>
      <c r="E43" s="18"/>
      <c r="F43" s="208"/>
      <c r="G43" s="208"/>
      <c r="H43" s="208"/>
      <c r="I43" s="208"/>
      <c r="J43" s="208"/>
      <c r="K43" s="208"/>
      <c r="L43" s="208"/>
      <c r="M43" s="208"/>
      <c r="N43" s="208"/>
      <c r="O43" s="312"/>
    </row>
    <row r="44" spans="1:15" s="6" customFormat="1" ht="16.5" customHeight="1">
      <c r="A44" s="3"/>
      <c r="B44" s="3" t="s">
        <v>347</v>
      </c>
      <c r="C44" s="3"/>
      <c r="D44" s="3"/>
      <c r="E44" s="3"/>
      <c r="F44" s="197"/>
      <c r="G44" s="197"/>
      <c r="H44" s="197"/>
      <c r="I44" s="197"/>
      <c r="J44" s="197"/>
      <c r="K44" s="197"/>
      <c r="L44" s="197"/>
      <c r="M44" s="197"/>
      <c r="N44" s="197"/>
      <c r="O44" s="197"/>
    </row>
    <row r="45" spans="1:15" s="6" customFormat="1" ht="16.5" customHeight="1">
      <c r="A45" s="232"/>
      <c r="B45" s="232" t="s">
        <v>398</v>
      </c>
      <c r="C45" s="232"/>
      <c r="D45" s="232"/>
      <c r="E45" s="232"/>
      <c r="F45" s="245">
        <v>6128</v>
      </c>
      <c r="G45" s="245">
        <v>6766.74</v>
      </c>
      <c r="H45" s="245">
        <v>6335.77</v>
      </c>
      <c r="I45" s="245">
        <v>7982</v>
      </c>
      <c r="J45" s="245">
        <v>7635.2</v>
      </c>
      <c r="K45" s="245">
        <v>7491.82</v>
      </c>
      <c r="L45" s="245"/>
      <c r="M45" s="245">
        <v>1493887</v>
      </c>
      <c r="N45" s="245">
        <v>8044</v>
      </c>
      <c r="O45" s="245">
        <f>(N45/M45)*100</f>
        <v>0.5384610750344571</v>
      </c>
    </row>
    <row r="46" spans="1:15" s="6" customFormat="1" ht="6" customHeight="1">
      <c r="A46" s="3"/>
      <c r="B46" s="3"/>
      <c r="C46" s="3"/>
      <c r="D46" s="3"/>
      <c r="E46" s="3"/>
      <c r="F46" s="197"/>
      <c r="G46" s="197"/>
      <c r="H46" s="197"/>
      <c r="I46" s="197"/>
      <c r="J46" s="197"/>
      <c r="K46" s="197"/>
      <c r="L46" s="197"/>
      <c r="M46" s="197"/>
      <c r="N46" s="197"/>
      <c r="O46" s="197"/>
    </row>
    <row r="47" spans="1:15" s="6" customFormat="1" ht="16.5" customHeight="1">
      <c r="A47" s="3"/>
      <c r="B47" s="3" t="s">
        <v>348</v>
      </c>
      <c r="C47" s="3"/>
      <c r="D47" s="3"/>
      <c r="E47" s="3"/>
      <c r="F47" s="197"/>
      <c r="G47" s="197"/>
      <c r="H47" s="197"/>
      <c r="I47" s="197"/>
      <c r="J47" s="197"/>
      <c r="K47" s="197"/>
      <c r="L47" s="197"/>
      <c r="M47" s="197"/>
      <c r="N47" s="197"/>
      <c r="O47" s="197"/>
    </row>
    <row r="48" spans="1:15" s="6" customFormat="1" ht="16.5" customHeight="1">
      <c r="A48" s="3"/>
      <c r="B48" s="3" t="s">
        <v>395</v>
      </c>
      <c r="C48" s="3"/>
      <c r="D48" s="3"/>
      <c r="E48" s="3"/>
      <c r="F48" s="197">
        <v>120290</v>
      </c>
      <c r="G48" s="197">
        <v>169495</v>
      </c>
      <c r="H48" s="197">
        <v>165800.09</v>
      </c>
      <c r="I48" s="197">
        <v>196920.6</v>
      </c>
      <c r="J48" s="197">
        <v>191544.8</v>
      </c>
      <c r="K48" s="197">
        <v>197866.06</v>
      </c>
      <c r="L48" s="197"/>
      <c r="M48" s="197">
        <v>13915744</v>
      </c>
      <c r="N48" s="197">
        <v>214033.48</v>
      </c>
      <c r="O48" s="197">
        <f>(N48/M48)*100</f>
        <v>1.538067098676147</v>
      </c>
    </row>
    <row r="49" spans="1:15" s="6" customFormat="1" ht="48" customHeight="1">
      <c r="A49" s="302" t="s">
        <v>257</v>
      </c>
      <c r="B49" s="18"/>
      <c r="C49" s="18"/>
      <c r="D49" s="18"/>
      <c r="E49" s="18"/>
      <c r="F49" s="208"/>
      <c r="G49" s="208"/>
      <c r="H49" s="208"/>
      <c r="I49" s="208"/>
      <c r="J49" s="208"/>
      <c r="K49" s="208"/>
      <c r="L49" s="208"/>
      <c r="M49" s="208"/>
      <c r="N49" s="208"/>
      <c r="O49" s="206"/>
    </row>
    <row r="50" spans="1:15" s="6" customFormat="1" ht="16.5" customHeight="1">
      <c r="A50" s="3"/>
      <c r="B50" s="3" t="s">
        <v>349</v>
      </c>
      <c r="C50" s="3"/>
      <c r="D50" s="3"/>
      <c r="E50" s="3"/>
      <c r="F50" s="197"/>
      <c r="G50" s="197"/>
      <c r="H50" s="197"/>
      <c r="I50" s="197"/>
      <c r="J50" s="197"/>
      <c r="K50" s="197"/>
      <c r="L50" s="197"/>
      <c r="M50" s="200"/>
      <c r="N50" s="197"/>
      <c r="O50" s="197"/>
    </row>
    <row r="51" spans="1:15" s="6" customFormat="1" ht="15.75">
      <c r="A51" s="232"/>
      <c r="B51" s="232" t="s">
        <v>395</v>
      </c>
      <c r="C51" s="232"/>
      <c r="D51" s="232"/>
      <c r="E51" s="232"/>
      <c r="F51" s="245">
        <v>1568700.2</v>
      </c>
      <c r="G51" s="245">
        <v>1543261</v>
      </c>
      <c r="H51" s="245">
        <v>1596729.3</v>
      </c>
      <c r="I51" s="245">
        <v>1675228.1</v>
      </c>
      <c r="J51" s="245">
        <v>1934729.7</v>
      </c>
      <c r="K51" s="245">
        <v>2286033.5</v>
      </c>
      <c r="L51" s="245"/>
      <c r="M51" s="247">
        <v>78561236.4</v>
      </c>
      <c r="N51" s="245">
        <v>3464200.16</v>
      </c>
      <c r="O51" s="245">
        <f>(N51/M51)*100</f>
        <v>4.409554022752117</v>
      </c>
    </row>
    <row r="52" spans="1:15" s="6" customFormat="1" ht="6" customHeight="1">
      <c r="A52" s="3"/>
      <c r="B52" s="3"/>
      <c r="C52" s="3"/>
      <c r="D52" s="3"/>
      <c r="E52" s="3"/>
      <c r="F52" s="197"/>
      <c r="G52" s="197"/>
      <c r="H52" s="197"/>
      <c r="I52" s="197"/>
      <c r="J52" s="197"/>
      <c r="K52" s="197"/>
      <c r="L52" s="197"/>
      <c r="M52" s="200"/>
      <c r="N52" s="197"/>
      <c r="O52" s="197"/>
    </row>
    <row r="53" spans="1:15" s="6" customFormat="1" ht="16.5" customHeight="1">
      <c r="A53" s="3"/>
      <c r="B53" s="3" t="s">
        <v>350</v>
      </c>
      <c r="C53" s="3"/>
      <c r="D53" s="3"/>
      <c r="E53" s="3"/>
      <c r="F53" s="197">
        <v>326581.1</v>
      </c>
      <c r="G53" s="197">
        <v>308055.3</v>
      </c>
      <c r="H53" s="197">
        <v>323181.22399999993</v>
      </c>
      <c r="I53" s="197">
        <v>295744</v>
      </c>
      <c r="J53" s="197">
        <f>SUM(J55:J57)</f>
        <v>420190.60000000003</v>
      </c>
      <c r="K53" s="197">
        <v>555028.8</v>
      </c>
      <c r="L53" s="197"/>
      <c r="M53" s="197">
        <f>SUM(M55:M57)</f>
        <v>41025309.5</v>
      </c>
      <c r="N53" s="197">
        <f>SUM(N55:N57)</f>
        <v>917242.02</v>
      </c>
      <c r="O53" s="197">
        <f>(N53/M53)*100</f>
        <v>2.235795491073626</v>
      </c>
    </row>
    <row r="54" spans="1:15" s="6" customFormat="1" ht="6" customHeight="1">
      <c r="A54" s="3"/>
      <c r="B54" s="3"/>
      <c r="C54" s="3"/>
      <c r="D54" s="3"/>
      <c r="E54" s="3"/>
      <c r="F54" s="197"/>
      <c r="G54" s="197"/>
      <c r="H54" s="197"/>
      <c r="I54" s="197"/>
      <c r="J54" s="197"/>
      <c r="K54" s="197"/>
      <c r="L54" s="197"/>
      <c r="M54" s="197"/>
      <c r="N54" s="197"/>
      <c r="O54" s="197"/>
    </row>
    <row r="55" spans="1:15" s="6" customFormat="1" ht="16.5" customHeight="1">
      <c r="A55" s="251"/>
      <c r="B55" s="232"/>
      <c r="C55" s="232" t="s">
        <v>351</v>
      </c>
      <c r="D55" s="232"/>
      <c r="E55" s="232"/>
      <c r="F55" s="245">
        <v>71205.2</v>
      </c>
      <c r="G55" s="245">
        <v>80939.6</v>
      </c>
      <c r="H55" s="245">
        <v>88838.299</v>
      </c>
      <c r="I55" s="245">
        <v>78969.9</v>
      </c>
      <c r="J55" s="247">
        <v>106404.3</v>
      </c>
      <c r="K55" s="247">
        <v>119496.4</v>
      </c>
      <c r="L55" s="245"/>
      <c r="M55" s="247">
        <v>7628188.8</v>
      </c>
      <c r="N55" s="245">
        <v>148945.91</v>
      </c>
      <c r="O55" s="245">
        <f>(N55/M55)*100</f>
        <v>1.952572411422224</v>
      </c>
    </row>
    <row r="56" spans="1:15" s="6" customFormat="1" ht="19.5" customHeight="1">
      <c r="A56" s="55"/>
      <c r="B56" s="3"/>
      <c r="C56" s="3" t="s">
        <v>352</v>
      </c>
      <c r="D56" s="3"/>
      <c r="E56" s="3"/>
      <c r="F56" s="197">
        <v>208967.9</v>
      </c>
      <c r="G56" s="197">
        <v>198961.5</v>
      </c>
      <c r="H56" s="197">
        <v>211862.183</v>
      </c>
      <c r="I56" s="197">
        <v>199390.1</v>
      </c>
      <c r="J56" s="200">
        <v>268998.4</v>
      </c>
      <c r="K56" s="200">
        <v>359128.3</v>
      </c>
      <c r="L56" s="197"/>
      <c r="M56" s="200">
        <v>9777994.2</v>
      </c>
      <c r="N56" s="197">
        <v>589465.1</v>
      </c>
      <c r="O56" s="197">
        <f>(N56/M56)*100</f>
        <v>6.028486905831873</v>
      </c>
    </row>
    <row r="57" spans="1:15" s="6" customFormat="1" ht="16.5" customHeight="1">
      <c r="A57" s="251"/>
      <c r="B57" s="232"/>
      <c r="C57" s="232" t="s">
        <v>353</v>
      </c>
      <c r="D57" s="232"/>
      <c r="E57" s="232"/>
      <c r="F57" s="245">
        <v>46408</v>
      </c>
      <c r="G57" s="245">
        <v>28154.2</v>
      </c>
      <c r="H57" s="245">
        <v>22480.742</v>
      </c>
      <c r="I57" s="245">
        <v>17384</v>
      </c>
      <c r="J57" s="247">
        <v>44787.9</v>
      </c>
      <c r="K57" s="247">
        <v>76404.1</v>
      </c>
      <c r="L57" s="245"/>
      <c r="M57" s="247">
        <v>23619126.5</v>
      </c>
      <c r="N57" s="245">
        <v>178831.01</v>
      </c>
      <c r="O57" s="245">
        <f>(N57/M57)*100</f>
        <v>0.7571448927207364</v>
      </c>
    </row>
    <row r="58" spans="1:15" s="6" customFormat="1" ht="39" customHeight="1">
      <c r="A58" s="302" t="s">
        <v>243</v>
      </c>
      <c r="B58" s="18"/>
      <c r="C58" s="18"/>
      <c r="D58" s="18"/>
      <c r="E58" s="18"/>
      <c r="F58" s="208"/>
      <c r="G58" s="208"/>
      <c r="H58" s="208"/>
      <c r="I58" s="208"/>
      <c r="J58" s="208"/>
      <c r="K58" s="208"/>
      <c r="L58" s="208"/>
      <c r="M58" s="208"/>
      <c r="N58" s="208"/>
      <c r="O58" s="206"/>
    </row>
    <row r="59" spans="1:15" s="6" customFormat="1" ht="16.5" customHeight="1">
      <c r="A59" s="3"/>
      <c r="B59" s="3" t="s">
        <v>354</v>
      </c>
      <c r="C59" s="3"/>
      <c r="D59" s="3"/>
      <c r="E59" s="3"/>
      <c r="F59" s="197"/>
      <c r="G59" s="197"/>
      <c r="H59" s="197"/>
      <c r="I59" s="197"/>
      <c r="J59" s="197"/>
      <c r="K59" s="197"/>
      <c r="L59" s="197"/>
      <c r="M59" s="197"/>
      <c r="N59" s="197"/>
      <c r="O59" s="209"/>
    </row>
    <row r="60" spans="1:15" s="6" customFormat="1" ht="15.75">
      <c r="A60" s="3"/>
      <c r="B60" s="3" t="s">
        <v>24</v>
      </c>
      <c r="C60" s="3"/>
      <c r="D60" s="3"/>
      <c r="E60" s="3"/>
      <c r="F60" s="200">
        <v>15271569</v>
      </c>
      <c r="G60" s="200">
        <v>15098904</v>
      </c>
      <c r="H60" s="200">
        <v>15200925</v>
      </c>
      <c r="I60" s="200">
        <v>14732029</v>
      </c>
      <c r="J60" s="200">
        <v>14976218</v>
      </c>
      <c r="K60" s="200">
        <v>15644803</v>
      </c>
      <c r="L60" s="200"/>
      <c r="M60" s="197">
        <v>175370609</v>
      </c>
      <c r="N60" s="200">
        <v>15546708.275000002</v>
      </c>
      <c r="O60" s="197">
        <f>(N60/M60)*100</f>
        <v>8.865059181610075</v>
      </c>
    </row>
    <row r="61" spans="1:15" s="6" customFormat="1" ht="6" customHeight="1">
      <c r="A61" s="3"/>
      <c r="B61" s="3"/>
      <c r="C61" s="3"/>
      <c r="D61" s="3"/>
      <c r="E61" s="3"/>
      <c r="F61" s="200"/>
      <c r="G61" s="200"/>
      <c r="H61" s="200"/>
      <c r="I61" s="200"/>
      <c r="J61" s="200"/>
      <c r="K61" s="200"/>
      <c r="L61" s="200"/>
      <c r="M61" s="197"/>
      <c r="N61" s="200"/>
      <c r="O61" s="197"/>
    </row>
    <row r="62" spans="1:15" s="6" customFormat="1" ht="16.5" customHeight="1">
      <c r="A62" s="3"/>
      <c r="B62" s="3" t="s">
        <v>355</v>
      </c>
      <c r="C62" s="3"/>
      <c r="D62" s="3"/>
      <c r="E62" s="3"/>
      <c r="F62" s="200"/>
      <c r="G62" s="200"/>
      <c r="H62" s="200"/>
      <c r="I62" s="200"/>
      <c r="J62" s="200"/>
      <c r="K62" s="200"/>
      <c r="L62" s="200"/>
      <c r="M62" s="197"/>
      <c r="N62" s="200"/>
      <c r="O62" s="197"/>
    </row>
    <row r="63" spans="1:15" s="6" customFormat="1" ht="16.5" customHeight="1">
      <c r="A63" s="232"/>
      <c r="B63" s="232" t="s">
        <v>395</v>
      </c>
      <c r="C63" s="232"/>
      <c r="D63" s="232"/>
      <c r="E63" s="232"/>
      <c r="F63" s="247">
        <v>9582213</v>
      </c>
      <c r="G63" s="247">
        <v>9990125</v>
      </c>
      <c r="H63" s="247">
        <v>11212518</v>
      </c>
      <c r="I63" s="247">
        <v>16018813</v>
      </c>
      <c r="J63" s="247">
        <v>15276877</v>
      </c>
      <c r="K63" s="247">
        <v>17132958.2</v>
      </c>
      <c r="L63" s="247"/>
      <c r="M63" s="245">
        <v>199551306</v>
      </c>
      <c r="N63" s="247">
        <v>18985545.6</v>
      </c>
      <c r="O63" s="245">
        <f>(N63/M63)*100</f>
        <v>9.514117437046492</v>
      </c>
    </row>
    <row r="64" spans="1:15" s="6" customFormat="1" ht="6" customHeight="1">
      <c r="A64" s="3"/>
      <c r="B64" s="3"/>
      <c r="C64" s="3"/>
      <c r="D64" s="3"/>
      <c r="E64" s="3"/>
      <c r="F64" s="200"/>
      <c r="G64" s="200"/>
      <c r="H64" s="200"/>
      <c r="I64" s="200"/>
      <c r="J64" s="200"/>
      <c r="K64" s="200"/>
      <c r="L64" s="200"/>
      <c r="M64" s="197"/>
      <c r="N64" s="200"/>
      <c r="O64" s="197"/>
    </row>
    <row r="65" spans="1:15" s="6" customFormat="1" ht="16.5" customHeight="1">
      <c r="A65" s="3"/>
      <c r="B65" s="3" t="s">
        <v>356</v>
      </c>
      <c r="C65" s="3"/>
      <c r="D65" s="3"/>
      <c r="E65" s="3"/>
      <c r="F65" s="200">
        <v>2550404</v>
      </c>
      <c r="G65" s="200">
        <v>2592332</v>
      </c>
      <c r="H65" s="200">
        <v>2648056</v>
      </c>
      <c r="I65" s="200">
        <v>2695971</v>
      </c>
      <c r="J65" s="200">
        <v>2747385</v>
      </c>
      <c r="K65" s="200">
        <v>2804387</v>
      </c>
      <c r="L65" s="200"/>
      <c r="M65" s="197">
        <v>29940461</v>
      </c>
      <c r="N65" s="200">
        <v>2793061</v>
      </c>
      <c r="O65" s="197">
        <f>(N65/M65)*100</f>
        <v>9.328717416876113</v>
      </c>
    </row>
    <row r="66" spans="1:18" ht="40.5" customHeight="1">
      <c r="A66" s="302" t="s">
        <v>69</v>
      </c>
      <c r="B66" s="87"/>
      <c r="C66" s="87"/>
      <c r="D66" s="87"/>
      <c r="E66" s="87"/>
      <c r="F66" s="212"/>
      <c r="G66" s="212"/>
      <c r="H66" s="212"/>
      <c r="I66" s="212"/>
      <c r="J66" s="212"/>
      <c r="K66" s="212"/>
      <c r="L66" s="212"/>
      <c r="M66" s="213"/>
      <c r="N66" s="212"/>
      <c r="O66" s="213"/>
      <c r="P66" s="58"/>
      <c r="Q66" s="59"/>
      <c r="R66" s="60"/>
    </row>
    <row r="67" spans="1:18" ht="19.5" customHeight="1">
      <c r="A67" s="252"/>
      <c r="B67" s="252" t="s">
        <v>363</v>
      </c>
      <c r="C67" s="253"/>
      <c r="D67" s="253"/>
      <c r="E67" s="253"/>
      <c r="F67" s="254">
        <v>421</v>
      </c>
      <c r="G67" s="254">
        <v>425</v>
      </c>
      <c r="H67" s="254">
        <v>494</v>
      </c>
      <c r="I67" s="254">
        <v>497</v>
      </c>
      <c r="J67" s="254">
        <v>500</v>
      </c>
      <c r="K67" s="254">
        <v>534</v>
      </c>
      <c r="L67" s="254"/>
      <c r="M67" s="255">
        <v>14393</v>
      </c>
      <c r="N67" s="254">
        <v>559</v>
      </c>
      <c r="O67" s="245">
        <f>(N67/M67)*100</f>
        <v>3.8838324185367887</v>
      </c>
      <c r="P67" s="65"/>
      <c r="Q67" s="59"/>
      <c r="R67" s="60"/>
    </row>
    <row r="68" spans="1:18" ht="6" customHeight="1">
      <c r="A68" s="61"/>
      <c r="B68" s="61"/>
      <c r="C68" s="62"/>
      <c r="D68" s="62"/>
      <c r="E68" s="62"/>
      <c r="F68" s="214"/>
      <c r="G68" s="214"/>
      <c r="H68" s="214"/>
      <c r="I68" s="214"/>
      <c r="J68" s="214"/>
      <c r="K68" s="214"/>
      <c r="L68" s="214"/>
      <c r="M68" s="215"/>
      <c r="N68" s="214"/>
      <c r="O68" s="215"/>
      <c r="P68" s="65"/>
      <c r="Q68" s="59"/>
      <c r="R68" s="60"/>
    </row>
    <row r="69" spans="1:18" ht="16.5" customHeight="1">
      <c r="A69" s="61"/>
      <c r="B69" s="61" t="s">
        <v>364</v>
      </c>
      <c r="C69" s="62"/>
      <c r="D69" s="62"/>
      <c r="E69" s="62"/>
      <c r="F69" s="214">
        <v>15274</v>
      </c>
      <c r="G69" s="214">
        <v>15583</v>
      </c>
      <c r="H69" s="214">
        <v>16568</v>
      </c>
      <c r="I69" s="214">
        <v>16914</v>
      </c>
      <c r="J69" s="214">
        <v>16925</v>
      </c>
      <c r="K69" s="214">
        <v>17872</v>
      </c>
      <c r="L69" s="214"/>
      <c r="M69" s="215">
        <v>556399</v>
      </c>
      <c r="N69" s="214">
        <v>18448</v>
      </c>
      <c r="O69" s="197">
        <f>(N69/M69)*100</f>
        <v>3.315606246596417</v>
      </c>
      <c r="P69" s="58"/>
      <c r="Q69" s="59"/>
      <c r="R69" s="60"/>
    </row>
    <row r="70" spans="1:15" s="6" customFormat="1" ht="44.25" customHeight="1">
      <c r="A70" s="302" t="s">
        <v>244</v>
      </c>
      <c r="B70" s="18"/>
      <c r="C70" s="18"/>
      <c r="D70" s="18"/>
      <c r="E70" s="18"/>
      <c r="F70" s="207"/>
      <c r="G70" s="207"/>
      <c r="H70" s="207"/>
      <c r="I70" s="207"/>
      <c r="J70" s="207"/>
      <c r="K70" s="207"/>
      <c r="L70" s="207"/>
      <c r="M70" s="208"/>
      <c r="N70" s="207"/>
      <c r="O70" s="202"/>
    </row>
    <row r="71" spans="1:15" s="6" customFormat="1" ht="16.5" customHeight="1">
      <c r="A71" s="3"/>
      <c r="B71" s="3" t="s">
        <v>7</v>
      </c>
      <c r="C71" s="3"/>
      <c r="D71" s="3"/>
      <c r="E71" s="3"/>
      <c r="F71" s="200"/>
      <c r="G71" s="200"/>
      <c r="H71" s="200"/>
      <c r="I71" s="200"/>
      <c r="J71" s="200"/>
      <c r="K71" s="200"/>
      <c r="L71" s="200"/>
      <c r="M71" s="197"/>
      <c r="N71" s="200"/>
      <c r="O71" s="197"/>
    </row>
    <row r="72" spans="1:15" s="6" customFormat="1" ht="14.25" customHeight="1">
      <c r="A72" s="232"/>
      <c r="B72" s="232" t="s">
        <v>401</v>
      </c>
      <c r="C72" s="232"/>
      <c r="D72" s="232"/>
      <c r="E72" s="232"/>
      <c r="F72" s="247">
        <v>9990.24</v>
      </c>
      <c r="G72" s="247">
        <v>9902.1</v>
      </c>
      <c r="H72" s="247">
        <v>7802.11</v>
      </c>
      <c r="I72" s="247">
        <v>7676.01</v>
      </c>
      <c r="J72" s="247">
        <v>7783.56</v>
      </c>
      <c r="K72" s="247">
        <v>7771.7</v>
      </c>
      <c r="L72" s="247"/>
      <c r="M72" s="245">
        <v>356945</v>
      </c>
      <c r="N72" s="247">
        <v>7771.7</v>
      </c>
      <c r="O72" s="245">
        <f>(N72/M72)*100</f>
        <v>2.1772822143467483</v>
      </c>
    </row>
    <row r="73" spans="1:15" s="6" customFormat="1" ht="6" customHeight="1">
      <c r="A73" s="3"/>
      <c r="B73" s="3"/>
      <c r="C73" s="3"/>
      <c r="D73" s="3"/>
      <c r="E73" s="3"/>
      <c r="F73" s="200"/>
      <c r="G73" s="200"/>
      <c r="H73" s="200"/>
      <c r="I73" s="200"/>
      <c r="J73" s="200"/>
      <c r="K73" s="200"/>
      <c r="L73" s="200"/>
      <c r="M73" s="197"/>
      <c r="N73" s="200"/>
      <c r="O73" s="197"/>
    </row>
    <row r="74" spans="1:16" s="6" customFormat="1" ht="16.5" customHeight="1">
      <c r="A74" s="3"/>
      <c r="B74" s="3" t="s">
        <v>357</v>
      </c>
      <c r="C74" s="3"/>
      <c r="D74" s="3"/>
      <c r="E74" s="3"/>
      <c r="F74" s="200"/>
      <c r="G74" s="200"/>
      <c r="H74" s="200"/>
      <c r="I74" s="200"/>
      <c r="J74" s="200"/>
      <c r="K74" s="200"/>
      <c r="L74" s="200"/>
      <c r="M74" s="197"/>
      <c r="N74" s="200"/>
      <c r="O74" s="197"/>
      <c r="P74" s="67"/>
    </row>
    <row r="75" spans="1:16" s="6" customFormat="1" ht="14.25" customHeight="1">
      <c r="A75" s="3"/>
      <c r="B75" s="3" t="s">
        <v>401</v>
      </c>
      <c r="C75" s="3"/>
      <c r="D75" s="3"/>
      <c r="E75" s="3"/>
      <c r="F75" s="200">
        <v>1210.3</v>
      </c>
      <c r="G75" s="200">
        <v>1210.3</v>
      </c>
      <c r="H75" s="200">
        <v>1284</v>
      </c>
      <c r="I75" s="200">
        <v>1284</v>
      </c>
      <c r="J75" s="200">
        <v>1284</v>
      </c>
      <c r="K75" s="200">
        <v>1284</v>
      </c>
      <c r="L75" s="200"/>
      <c r="M75" s="197">
        <v>26662</v>
      </c>
      <c r="N75" s="200">
        <v>1200.58</v>
      </c>
      <c r="O75" s="197">
        <f>(N75/M75)*100</f>
        <v>4.502963018528242</v>
      </c>
      <c r="P75" s="67"/>
    </row>
    <row r="76" spans="1:16" s="6" customFormat="1" ht="6" customHeight="1">
      <c r="A76" s="3"/>
      <c r="B76" s="3"/>
      <c r="C76" s="3"/>
      <c r="D76" s="3"/>
      <c r="E76" s="3"/>
      <c r="F76" s="66"/>
      <c r="G76" s="66"/>
      <c r="H76" s="66"/>
      <c r="I76" s="66"/>
      <c r="J76" s="66"/>
      <c r="K76" s="66"/>
      <c r="L76" s="66"/>
      <c r="M76" s="31"/>
      <c r="N76" s="66"/>
      <c r="O76" s="197"/>
      <c r="P76" s="67"/>
    </row>
    <row r="77" spans="1:15" s="6" customFormat="1" ht="16.5" customHeight="1">
      <c r="A77" s="232"/>
      <c r="B77" s="232" t="s">
        <v>70</v>
      </c>
      <c r="C77" s="232"/>
      <c r="D77" s="232"/>
      <c r="E77" s="232"/>
      <c r="F77" s="238">
        <v>2</v>
      </c>
      <c r="G77" s="238">
        <v>2</v>
      </c>
      <c r="H77" s="238">
        <v>2</v>
      </c>
      <c r="I77" s="238">
        <v>2</v>
      </c>
      <c r="J77" s="238">
        <v>2</v>
      </c>
      <c r="K77" s="238">
        <v>2</v>
      </c>
      <c r="L77" s="238"/>
      <c r="M77" s="241">
        <v>86</v>
      </c>
      <c r="N77" s="238">
        <v>2</v>
      </c>
      <c r="O77" s="245">
        <f aca="true" t="shared" si="0" ref="O77:O83">(N77/M77)*100</f>
        <v>2.3255813953488373</v>
      </c>
    </row>
    <row r="78" spans="1:15" s="6" customFormat="1" ht="6" customHeight="1">
      <c r="A78" s="3"/>
      <c r="B78" s="3"/>
      <c r="C78" s="3"/>
      <c r="D78" s="3"/>
      <c r="E78" s="3"/>
      <c r="F78" s="216"/>
      <c r="G78" s="216"/>
      <c r="H78" s="216"/>
      <c r="I78" s="216"/>
      <c r="J78" s="216"/>
      <c r="K78" s="216"/>
      <c r="L78" s="216"/>
      <c r="M78" s="217"/>
      <c r="N78" s="216"/>
      <c r="O78" s="197"/>
    </row>
    <row r="79" spans="1:15" s="6" customFormat="1" ht="16.5" customHeight="1">
      <c r="A79" s="3"/>
      <c r="B79" s="3" t="s">
        <v>358</v>
      </c>
      <c r="C79" s="3"/>
      <c r="D79" s="3"/>
      <c r="E79" s="3"/>
      <c r="F79" s="216">
        <v>2</v>
      </c>
      <c r="G79" s="216">
        <v>2</v>
      </c>
      <c r="H79" s="216">
        <v>2</v>
      </c>
      <c r="I79" s="216">
        <v>3</v>
      </c>
      <c r="J79" s="216">
        <v>1</v>
      </c>
      <c r="K79" s="216">
        <v>1</v>
      </c>
      <c r="L79" s="216"/>
      <c r="M79" s="217">
        <v>1259</v>
      </c>
      <c r="N79" s="216">
        <v>1</v>
      </c>
      <c r="O79" s="197">
        <f t="shared" si="0"/>
        <v>0.07942811755361398</v>
      </c>
    </row>
    <row r="80" spans="1:15" s="6" customFormat="1" ht="6" customHeight="1">
      <c r="A80" s="3"/>
      <c r="B80" s="3"/>
      <c r="C80" s="3"/>
      <c r="D80" s="3"/>
      <c r="E80" s="3"/>
      <c r="F80" s="216"/>
      <c r="G80" s="216"/>
      <c r="H80" s="216"/>
      <c r="I80" s="216"/>
      <c r="J80" s="216"/>
      <c r="K80" s="216"/>
      <c r="L80" s="216"/>
      <c r="M80" s="217"/>
      <c r="N80" s="216"/>
      <c r="O80" s="197"/>
    </row>
    <row r="81" spans="1:15" s="6" customFormat="1" ht="16.5" customHeight="1">
      <c r="A81" s="232"/>
      <c r="B81" s="232" t="s">
        <v>71</v>
      </c>
      <c r="C81" s="232"/>
      <c r="D81" s="232"/>
      <c r="E81" s="232"/>
      <c r="F81" s="238">
        <v>1808</v>
      </c>
      <c r="G81" s="238">
        <v>1208</v>
      </c>
      <c r="H81" s="238">
        <v>1366</v>
      </c>
      <c r="I81" s="238">
        <v>1066</v>
      </c>
      <c r="J81" s="238">
        <v>1425</v>
      </c>
      <c r="K81" s="238">
        <v>1501</v>
      </c>
      <c r="L81" s="238"/>
      <c r="M81" s="241">
        <v>36659</v>
      </c>
      <c r="N81" s="238">
        <v>1618</v>
      </c>
      <c r="O81" s="245">
        <f t="shared" si="0"/>
        <v>4.413650126844704</v>
      </c>
    </row>
    <row r="82" spans="1:15" s="6" customFormat="1" ht="6" customHeight="1">
      <c r="A82" s="3"/>
      <c r="B82" s="3"/>
      <c r="C82" s="3"/>
      <c r="D82" s="3"/>
      <c r="E82" s="3"/>
      <c r="F82" s="216"/>
      <c r="G82" s="216"/>
      <c r="H82" s="216"/>
      <c r="I82" s="216"/>
      <c r="J82" s="216"/>
      <c r="K82" s="216"/>
      <c r="L82" s="216"/>
      <c r="M82" s="217"/>
      <c r="N82" s="216"/>
      <c r="O82" s="197"/>
    </row>
    <row r="83" spans="1:15" s="6" customFormat="1" ht="16.5" customHeight="1">
      <c r="A83" s="3"/>
      <c r="B83" s="3" t="s">
        <v>359</v>
      </c>
      <c r="C83" s="3"/>
      <c r="D83" s="3"/>
      <c r="E83" s="3"/>
      <c r="F83" s="216">
        <v>74</v>
      </c>
      <c r="G83" s="216">
        <v>79</v>
      </c>
      <c r="H83" s="216">
        <v>80</v>
      </c>
      <c r="I83" s="216">
        <v>80</v>
      </c>
      <c r="J83" s="216">
        <v>79</v>
      </c>
      <c r="K83" s="216">
        <v>79</v>
      </c>
      <c r="L83" s="216"/>
      <c r="M83" s="217">
        <v>1563</v>
      </c>
      <c r="N83" s="216">
        <v>80</v>
      </c>
      <c r="O83" s="197">
        <f t="shared" si="0"/>
        <v>5.1183621241202815</v>
      </c>
    </row>
    <row r="84" spans="1:15" s="6" customFormat="1" ht="12" customHeight="1">
      <c r="A84" s="3"/>
      <c r="B84" s="3"/>
      <c r="C84" s="3"/>
      <c r="D84" s="3"/>
      <c r="E84" s="3"/>
      <c r="F84" s="68"/>
      <c r="G84" s="68"/>
      <c r="H84" s="68"/>
      <c r="I84" s="68"/>
      <c r="J84" s="68"/>
      <c r="K84" s="68"/>
      <c r="L84" s="68"/>
      <c r="M84" s="54"/>
      <c r="N84" s="68"/>
      <c r="O84" s="27"/>
    </row>
    <row r="85" spans="1:15" s="6" customFormat="1" ht="24.75" customHeight="1">
      <c r="A85" s="44" t="s">
        <v>267</v>
      </c>
      <c r="B85" s="18"/>
      <c r="C85" s="18"/>
      <c r="D85" s="18"/>
      <c r="E85" s="18"/>
      <c r="F85" s="19"/>
      <c r="G85" s="69"/>
      <c r="H85" s="69"/>
      <c r="I85" s="69"/>
      <c r="J85" s="69"/>
      <c r="K85" s="69"/>
      <c r="L85" s="69"/>
      <c r="M85" s="70"/>
      <c r="N85" s="69"/>
      <c r="O85" s="24"/>
    </row>
    <row r="86" spans="7:15" s="6" customFormat="1" ht="15" customHeight="1">
      <c r="G86" s="17"/>
      <c r="H86" s="17"/>
      <c r="I86" s="17"/>
      <c r="J86" s="18"/>
      <c r="K86" s="18"/>
      <c r="L86" s="18"/>
      <c r="M86" s="17"/>
      <c r="N86" s="17"/>
      <c r="O86" s="45"/>
    </row>
    <row r="87" spans="1:15" s="6" customFormat="1" ht="15" customHeight="1">
      <c r="A87" s="355"/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</row>
    <row r="88" spans="7:15" s="6" customFormat="1" ht="15" customHeight="1">
      <c r="G88" s="17"/>
      <c r="H88" s="17"/>
      <c r="I88" s="17"/>
      <c r="J88" s="18"/>
      <c r="K88" s="18"/>
      <c r="L88" s="18"/>
      <c r="M88" s="17"/>
      <c r="N88" s="17"/>
      <c r="O88" s="45"/>
    </row>
    <row r="89" spans="7:15" s="6" customFormat="1" ht="15.75">
      <c r="G89" s="17"/>
      <c r="H89" s="17"/>
      <c r="I89" s="17"/>
      <c r="J89" s="18"/>
      <c r="K89" s="18"/>
      <c r="L89" s="18"/>
      <c r="M89" s="17"/>
      <c r="N89" s="17"/>
      <c r="O89" s="45"/>
    </row>
    <row r="90" spans="7:15" s="6" customFormat="1" ht="15.75">
      <c r="G90" s="17"/>
      <c r="H90" s="17"/>
      <c r="I90" s="17"/>
      <c r="J90" s="18"/>
      <c r="K90" s="18"/>
      <c r="L90" s="18"/>
      <c r="M90" s="17"/>
      <c r="N90" s="17"/>
      <c r="O90" s="45"/>
    </row>
    <row r="91" spans="7:15" s="6" customFormat="1" ht="15.75">
      <c r="G91" s="17"/>
      <c r="H91" s="17"/>
      <c r="I91" s="17"/>
      <c r="J91" s="18"/>
      <c r="K91" s="18"/>
      <c r="L91" s="18"/>
      <c r="M91" s="17"/>
      <c r="N91" s="17"/>
      <c r="O91" s="45"/>
    </row>
    <row r="92" spans="7:15" s="6" customFormat="1" ht="15.75">
      <c r="G92" s="17"/>
      <c r="H92" s="17"/>
      <c r="I92" s="17"/>
      <c r="J92" s="18"/>
      <c r="K92" s="18"/>
      <c r="L92" s="18"/>
      <c r="M92" s="17"/>
      <c r="N92" s="41"/>
      <c r="O92" s="45"/>
    </row>
    <row r="93" spans="7:15" s="6" customFormat="1" ht="15.75">
      <c r="G93" s="17"/>
      <c r="H93" s="17"/>
      <c r="I93" s="17"/>
      <c r="J93" s="18"/>
      <c r="K93" s="18"/>
      <c r="L93" s="18"/>
      <c r="M93" s="17"/>
      <c r="N93" s="17"/>
      <c r="O93" s="45"/>
    </row>
    <row r="94" spans="7:15" s="6" customFormat="1" ht="15.75">
      <c r="G94" s="17"/>
      <c r="H94" s="17"/>
      <c r="I94" s="17"/>
      <c r="J94" s="18"/>
      <c r="K94" s="18"/>
      <c r="L94" s="18"/>
      <c r="M94" s="17"/>
      <c r="N94" s="17"/>
      <c r="O94" s="45"/>
    </row>
    <row r="95" spans="7:15" s="6" customFormat="1" ht="15.75">
      <c r="G95" s="17"/>
      <c r="H95" s="17"/>
      <c r="I95" s="17"/>
      <c r="J95" s="18"/>
      <c r="K95" s="18"/>
      <c r="L95" s="18"/>
      <c r="M95" s="17"/>
      <c r="N95" s="17"/>
      <c r="O95" s="45"/>
    </row>
    <row r="96" spans="7:15" s="6" customFormat="1" ht="15.75">
      <c r="G96" s="17"/>
      <c r="H96" s="17"/>
      <c r="I96" s="17"/>
      <c r="J96" s="18"/>
      <c r="K96" s="18"/>
      <c r="L96" s="18"/>
      <c r="M96" s="17"/>
      <c r="N96" s="17"/>
      <c r="O96" s="45"/>
    </row>
    <row r="97" spans="7:15" s="6" customFormat="1" ht="15.75">
      <c r="G97" s="17"/>
      <c r="H97" s="17"/>
      <c r="I97" s="17"/>
      <c r="J97" s="18"/>
      <c r="K97" s="18"/>
      <c r="L97" s="18"/>
      <c r="M97" s="17"/>
      <c r="N97" s="17"/>
      <c r="O97" s="45"/>
    </row>
    <row r="98" spans="7:15" s="6" customFormat="1" ht="15.75">
      <c r="G98" s="17"/>
      <c r="H98" s="17"/>
      <c r="I98" s="17"/>
      <c r="J98" s="18"/>
      <c r="K98" s="18"/>
      <c r="L98" s="18"/>
      <c r="M98" s="17"/>
      <c r="N98" s="17"/>
      <c r="O98" s="45"/>
    </row>
    <row r="99" spans="7:15" s="6" customFormat="1" ht="15.75">
      <c r="G99" s="17"/>
      <c r="H99" s="17"/>
      <c r="I99" s="17"/>
      <c r="J99" s="18"/>
      <c r="K99" s="18"/>
      <c r="L99" s="18"/>
      <c r="M99" s="17"/>
      <c r="N99" s="17"/>
      <c r="O99" s="45"/>
    </row>
    <row r="100" spans="7:15" s="6" customFormat="1" ht="15.75">
      <c r="G100" s="17"/>
      <c r="H100" s="17"/>
      <c r="I100" s="17"/>
      <c r="J100" s="18"/>
      <c r="K100" s="18"/>
      <c r="L100" s="18"/>
      <c r="M100" s="17"/>
      <c r="N100" s="17"/>
      <c r="O100" s="45"/>
    </row>
    <row r="101" spans="7:15" s="6" customFormat="1" ht="15.75">
      <c r="G101" s="17"/>
      <c r="H101" s="17"/>
      <c r="I101" s="17"/>
      <c r="J101" s="18"/>
      <c r="K101" s="18"/>
      <c r="L101" s="18"/>
      <c r="M101" s="17"/>
      <c r="N101" s="17"/>
      <c r="O101" s="45"/>
    </row>
    <row r="102" spans="7:15" s="6" customFormat="1" ht="15.75">
      <c r="G102" s="17"/>
      <c r="H102" s="17"/>
      <c r="I102" s="17"/>
      <c r="J102" s="18"/>
      <c r="K102" s="18"/>
      <c r="L102" s="18"/>
      <c r="M102" s="17"/>
      <c r="N102" s="17"/>
      <c r="O102" s="45"/>
    </row>
    <row r="103" spans="7:15" s="6" customFormat="1" ht="15.75">
      <c r="G103" s="17"/>
      <c r="H103" s="17"/>
      <c r="I103" s="17"/>
      <c r="J103" s="18"/>
      <c r="K103" s="18"/>
      <c r="L103" s="18"/>
      <c r="M103" s="17"/>
      <c r="N103" s="17"/>
      <c r="O103" s="45"/>
    </row>
    <row r="104" spans="7:15" s="6" customFormat="1" ht="15.75">
      <c r="G104" s="17"/>
      <c r="H104" s="17"/>
      <c r="I104" s="17"/>
      <c r="J104" s="18"/>
      <c r="K104" s="18"/>
      <c r="L104" s="18"/>
      <c r="M104" s="17"/>
      <c r="N104" s="17"/>
      <c r="O104" s="45"/>
    </row>
    <row r="105" spans="7:15" s="6" customFormat="1" ht="15.75">
      <c r="G105" s="17"/>
      <c r="H105" s="17"/>
      <c r="I105" s="17"/>
      <c r="J105" s="18"/>
      <c r="K105" s="18"/>
      <c r="L105" s="18"/>
      <c r="M105" s="17"/>
      <c r="N105" s="17"/>
      <c r="O105" s="45"/>
    </row>
    <row r="106" spans="7:15" s="6" customFormat="1" ht="15.75">
      <c r="G106" s="17"/>
      <c r="H106" s="17"/>
      <c r="I106" s="17"/>
      <c r="J106" s="18"/>
      <c r="K106" s="18"/>
      <c r="L106" s="18"/>
      <c r="M106" s="17"/>
      <c r="N106" s="17"/>
      <c r="O106" s="45"/>
    </row>
    <row r="107" spans="7:15" s="6" customFormat="1" ht="15.75">
      <c r="G107" s="17"/>
      <c r="H107" s="17"/>
      <c r="I107" s="17"/>
      <c r="J107" s="18"/>
      <c r="K107" s="18"/>
      <c r="L107" s="18"/>
      <c r="M107" s="17"/>
      <c r="N107" s="17"/>
      <c r="O107" s="45"/>
    </row>
    <row r="108" spans="7:15" s="6" customFormat="1" ht="15.75">
      <c r="G108" s="17"/>
      <c r="H108" s="17"/>
      <c r="I108" s="17"/>
      <c r="J108" s="18"/>
      <c r="K108" s="18"/>
      <c r="L108" s="18"/>
      <c r="M108" s="17"/>
      <c r="N108" s="17"/>
      <c r="O108" s="45"/>
    </row>
    <row r="109" spans="7:15" s="6" customFormat="1" ht="15.75">
      <c r="G109" s="17"/>
      <c r="H109" s="17"/>
      <c r="I109" s="17"/>
      <c r="J109" s="18"/>
      <c r="K109" s="18"/>
      <c r="L109" s="18"/>
      <c r="M109" s="17"/>
      <c r="N109" s="17"/>
      <c r="O109" s="45"/>
    </row>
    <row r="110" spans="7:15" s="6" customFormat="1" ht="15.75">
      <c r="G110" s="17"/>
      <c r="H110" s="17"/>
      <c r="I110" s="17"/>
      <c r="J110" s="18"/>
      <c r="K110" s="18"/>
      <c r="L110" s="18"/>
      <c r="M110" s="17"/>
      <c r="N110" s="17"/>
      <c r="O110" s="45"/>
    </row>
    <row r="111" spans="7:15" s="6" customFormat="1" ht="15.75">
      <c r="G111" s="17"/>
      <c r="H111" s="17"/>
      <c r="I111" s="17"/>
      <c r="J111" s="18"/>
      <c r="K111" s="18"/>
      <c r="L111" s="18"/>
      <c r="M111" s="17"/>
      <c r="N111" s="17"/>
      <c r="O111" s="45"/>
    </row>
    <row r="112" spans="7:15" s="6" customFormat="1" ht="15.75">
      <c r="G112" s="17"/>
      <c r="H112" s="17"/>
      <c r="I112" s="17"/>
      <c r="J112" s="18"/>
      <c r="K112" s="18"/>
      <c r="L112" s="18"/>
      <c r="M112" s="17"/>
      <c r="N112" s="17"/>
      <c r="O112" s="45"/>
    </row>
    <row r="113" spans="7:15" s="6" customFormat="1" ht="15.75">
      <c r="G113" s="17"/>
      <c r="H113" s="17"/>
      <c r="I113" s="17"/>
      <c r="J113" s="18"/>
      <c r="K113" s="18"/>
      <c r="L113" s="18"/>
      <c r="M113" s="17"/>
      <c r="N113" s="17"/>
      <c r="O113" s="45"/>
    </row>
    <row r="114" spans="7:15" s="6" customFormat="1" ht="15.75">
      <c r="G114" s="17"/>
      <c r="H114" s="17"/>
      <c r="I114" s="17"/>
      <c r="J114" s="18"/>
      <c r="K114" s="18"/>
      <c r="L114" s="18"/>
      <c r="M114" s="17"/>
      <c r="N114" s="17"/>
      <c r="O114" s="45"/>
    </row>
    <row r="115" spans="7:15" s="6" customFormat="1" ht="15.75">
      <c r="G115" s="17"/>
      <c r="H115" s="17"/>
      <c r="I115" s="17"/>
      <c r="J115" s="18"/>
      <c r="K115" s="18"/>
      <c r="L115" s="18"/>
      <c r="M115" s="17"/>
      <c r="N115" s="17"/>
      <c r="O115" s="45"/>
    </row>
    <row r="116" spans="7:15" s="6" customFormat="1" ht="15.75">
      <c r="G116" s="17"/>
      <c r="H116" s="17"/>
      <c r="I116" s="17"/>
      <c r="J116" s="18"/>
      <c r="K116" s="18"/>
      <c r="L116" s="18"/>
      <c r="M116" s="17"/>
      <c r="N116" s="17"/>
      <c r="O116" s="45"/>
    </row>
    <row r="117" spans="7:15" s="6" customFormat="1" ht="15.75">
      <c r="G117" s="17"/>
      <c r="H117" s="17"/>
      <c r="I117" s="17"/>
      <c r="J117" s="18"/>
      <c r="K117" s="18"/>
      <c r="L117" s="18"/>
      <c r="M117" s="17"/>
      <c r="N117" s="17"/>
      <c r="O117" s="45"/>
    </row>
    <row r="118" spans="7:15" s="6" customFormat="1" ht="15.75">
      <c r="G118" s="17"/>
      <c r="H118" s="17"/>
      <c r="I118" s="17"/>
      <c r="J118" s="18"/>
      <c r="K118" s="18"/>
      <c r="L118" s="18"/>
      <c r="M118" s="17"/>
      <c r="N118" s="17"/>
      <c r="O118" s="45"/>
    </row>
    <row r="119" spans="7:15" s="6" customFormat="1" ht="15.75">
      <c r="G119" s="17"/>
      <c r="H119" s="17"/>
      <c r="I119" s="17"/>
      <c r="J119" s="18"/>
      <c r="K119" s="18"/>
      <c r="L119" s="18"/>
      <c r="M119" s="17"/>
      <c r="N119" s="17"/>
      <c r="O119" s="45"/>
    </row>
    <row r="120" spans="7:15" s="6" customFormat="1" ht="15.75">
      <c r="G120" s="17"/>
      <c r="H120" s="17"/>
      <c r="I120" s="17"/>
      <c r="J120" s="18"/>
      <c r="K120" s="18"/>
      <c r="L120" s="18"/>
      <c r="M120" s="17"/>
      <c r="N120" s="17"/>
      <c r="O120" s="45"/>
    </row>
    <row r="121" spans="7:15" s="6" customFormat="1" ht="15.75">
      <c r="G121" s="17"/>
      <c r="H121" s="17"/>
      <c r="I121" s="17"/>
      <c r="J121" s="18"/>
      <c r="K121" s="18"/>
      <c r="L121" s="18"/>
      <c r="M121" s="17"/>
      <c r="N121" s="17"/>
      <c r="O121" s="45"/>
    </row>
    <row r="122" spans="7:15" s="6" customFormat="1" ht="15.75">
      <c r="G122" s="17"/>
      <c r="H122" s="17"/>
      <c r="I122" s="17"/>
      <c r="J122" s="18"/>
      <c r="K122" s="18"/>
      <c r="L122" s="18"/>
      <c r="M122" s="17"/>
      <c r="N122" s="17"/>
      <c r="O122" s="45"/>
    </row>
    <row r="123" spans="7:15" s="6" customFormat="1" ht="15.75">
      <c r="G123" s="17"/>
      <c r="H123" s="17"/>
      <c r="I123" s="17"/>
      <c r="J123" s="18"/>
      <c r="K123" s="18"/>
      <c r="L123" s="18"/>
      <c r="M123" s="17"/>
      <c r="N123" s="17"/>
      <c r="O123" s="45"/>
    </row>
    <row r="124" spans="7:15" s="6" customFormat="1" ht="15.75">
      <c r="G124" s="17"/>
      <c r="H124" s="17"/>
      <c r="I124" s="17"/>
      <c r="J124" s="18"/>
      <c r="K124" s="18"/>
      <c r="L124" s="18"/>
      <c r="M124" s="17"/>
      <c r="N124" s="17"/>
      <c r="O124" s="45"/>
    </row>
    <row r="125" spans="7:15" s="6" customFormat="1" ht="15.75">
      <c r="G125" s="17"/>
      <c r="H125" s="17"/>
      <c r="I125" s="17"/>
      <c r="J125" s="18"/>
      <c r="K125" s="18"/>
      <c r="L125" s="18"/>
      <c r="M125" s="17"/>
      <c r="N125" s="17"/>
      <c r="O125" s="45"/>
    </row>
    <row r="126" spans="7:15" s="6" customFormat="1" ht="15.75">
      <c r="G126" s="17"/>
      <c r="H126" s="17"/>
      <c r="I126" s="17"/>
      <c r="J126" s="18"/>
      <c r="K126" s="18"/>
      <c r="L126" s="18"/>
      <c r="M126" s="17"/>
      <c r="N126" s="17"/>
      <c r="O126" s="45"/>
    </row>
    <row r="127" spans="7:15" s="6" customFormat="1" ht="15.75">
      <c r="G127" s="17"/>
      <c r="H127" s="17"/>
      <c r="I127" s="17"/>
      <c r="J127" s="18"/>
      <c r="K127" s="18"/>
      <c r="L127" s="18"/>
      <c r="M127" s="17"/>
      <c r="N127" s="17"/>
      <c r="O127" s="45"/>
    </row>
    <row r="128" spans="7:15" s="6" customFormat="1" ht="15.75">
      <c r="G128" s="17"/>
      <c r="H128" s="17"/>
      <c r="I128" s="17"/>
      <c r="J128" s="18"/>
      <c r="K128" s="18"/>
      <c r="L128" s="18"/>
      <c r="M128" s="17"/>
      <c r="N128" s="17"/>
      <c r="O128" s="45"/>
    </row>
    <row r="129" spans="7:15" s="6" customFormat="1" ht="15.75">
      <c r="G129" s="17"/>
      <c r="H129" s="17"/>
      <c r="I129" s="17"/>
      <c r="J129" s="18"/>
      <c r="K129" s="18"/>
      <c r="L129" s="18"/>
      <c r="M129" s="17"/>
      <c r="N129" s="17"/>
      <c r="O129" s="45"/>
    </row>
    <row r="130" spans="7:15" s="6" customFormat="1" ht="15.75">
      <c r="G130" s="17"/>
      <c r="H130" s="17"/>
      <c r="I130" s="17"/>
      <c r="J130" s="18"/>
      <c r="K130" s="18"/>
      <c r="L130" s="18"/>
      <c r="M130" s="17"/>
      <c r="N130" s="17"/>
      <c r="O130" s="45"/>
    </row>
    <row r="131" spans="7:15" s="6" customFormat="1" ht="15.75">
      <c r="G131" s="17"/>
      <c r="H131" s="17"/>
      <c r="I131" s="17"/>
      <c r="J131" s="18"/>
      <c r="K131" s="18"/>
      <c r="L131" s="18"/>
      <c r="M131" s="17"/>
      <c r="N131" s="17"/>
      <c r="O131" s="45"/>
    </row>
    <row r="132" spans="7:15" s="6" customFormat="1" ht="15.75">
      <c r="G132" s="17"/>
      <c r="H132" s="17"/>
      <c r="I132" s="17"/>
      <c r="J132" s="18"/>
      <c r="K132" s="18"/>
      <c r="L132" s="18"/>
      <c r="M132" s="17"/>
      <c r="N132" s="17"/>
      <c r="O132" s="45"/>
    </row>
    <row r="133" spans="7:15" s="6" customFormat="1" ht="15.75">
      <c r="G133" s="17"/>
      <c r="H133" s="17"/>
      <c r="I133" s="17"/>
      <c r="J133" s="18"/>
      <c r="K133" s="18"/>
      <c r="L133" s="18"/>
      <c r="M133" s="17"/>
      <c r="N133" s="17"/>
      <c r="O133" s="45"/>
    </row>
    <row r="134" spans="7:15" s="6" customFormat="1" ht="15.75">
      <c r="G134" s="17"/>
      <c r="H134" s="17"/>
      <c r="I134" s="17"/>
      <c r="J134" s="18"/>
      <c r="K134" s="18"/>
      <c r="L134" s="18"/>
      <c r="M134" s="17"/>
      <c r="N134" s="17"/>
      <c r="O134" s="45"/>
    </row>
    <row r="135" spans="7:15" s="6" customFormat="1" ht="15.75">
      <c r="G135" s="17"/>
      <c r="H135" s="17"/>
      <c r="I135" s="17"/>
      <c r="J135" s="18"/>
      <c r="K135" s="18"/>
      <c r="L135" s="18"/>
      <c r="M135" s="17"/>
      <c r="N135" s="17"/>
      <c r="O135" s="45"/>
    </row>
    <row r="136" spans="7:15" s="6" customFormat="1" ht="15.75">
      <c r="G136" s="17"/>
      <c r="H136" s="17"/>
      <c r="I136" s="17"/>
      <c r="J136" s="18"/>
      <c r="K136" s="18"/>
      <c r="L136" s="18"/>
      <c r="M136" s="17"/>
      <c r="N136" s="17"/>
      <c r="O136" s="45"/>
    </row>
    <row r="137" spans="7:15" s="6" customFormat="1" ht="15.75">
      <c r="G137" s="17"/>
      <c r="H137" s="17"/>
      <c r="I137" s="17"/>
      <c r="J137" s="18"/>
      <c r="K137" s="18"/>
      <c r="L137" s="18"/>
      <c r="M137" s="17"/>
      <c r="N137" s="17"/>
      <c r="O137" s="45"/>
    </row>
    <row r="138" spans="7:15" s="6" customFormat="1" ht="15.75">
      <c r="G138" s="17"/>
      <c r="H138" s="17"/>
      <c r="I138" s="17"/>
      <c r="J138" s="18"/>
      <c r="K138" s="18"/>
      <c r="L138" s="18"/>
      <c r="M138" s="17"/>
      <c r="N138" s="17"/>
      <c r="O138" s="45"/>
    </row>
    <row r="139" spans="7:15" s="6" customFormat="1" ht="15.75">
      <c r="G139" s="17"/>
      <c r="H139" s="17"/>
      <c r="I139" s="17"/>
      <c r="J139" s="18"/>
      <c r="K139" s="18"/>
      <c r="L139" s="18"/>
      <c r="M139" s="17"/>
      <c r="N139" s="17"/>
      <c r="O139" s="45"/>
    </row>
    <row r="140" spans="7:15" s="6" customFormat="1" ht="15.75">
      <c r="G140" s="17"/>
      <c r="H140" s="17"/>
      <c r="I140" s="17"/>
      <c r="J140" s="18"/>
      <c r="K140" s="18"/>
      <c r="L140" s="18"/>
      <c r="M140" s="17"/>
      <c r="N140" s="17"/>
      <c r="O140" s="45"/>
    </row>
    <row r="141" spans="7:15" s="6" customFormat="1" ht="15.75">
      <c r="G141" s="17"/>
      <c r="H141" s="17"/>
      <c r="I141" s="17"/>
      <c r="J141" s="18"/>
      <c r="K141" s="18"/>
      <c r="L141" s="18"/>
      <c r="M141" s="17"/>
      <c r="N141" s="17"/>
      <c r="O141" s="45"/>
    </row>
    <row r="142" spans="7:15" s="6" customFormat="1" ht="15.75">
      <c r="G142" s="17"/>
      <c r="H142" s="17"/>
      <c r="I142" s="17"/>
      <c r="J142" s="18"/>
      <c r="K142" s="18"/>
      <c r="L142" s="18"/>
      <c r="M142" s="17"/>
      <c r="N142" s="17"/>
      <c r="O142" s="45"/>
    </row>
    <row r="143" spans="7:15" s="6" customFormat="1" ht="15.75">
      <c r="G143" s="17"/>
      <c r="H143" s="17"/>
      <c r="I143" s="17"/>
      <c r="J143" s="18"/>
      <c r="K143" s="18"/>
      <c r="L143" s="18"/>
      <c r="M143" s="17"/>
      <c r="N143" s="17"/>
      <c r="O143" s="45"/>
    </row>
    <row r="144" spans="7:15" s="6" customFormat="1" ht="15.75">
      <c r="G144" s="17"/>
      <c r="H144" s="17"/>
      <c r="I144" s="17"/>
      <c r="J144" s="18"/>
      <c r="K144" s="18"/>
      <c r="L144" s="18"/>
      <c r="M144" s="17"/>
      <c r="N144" s="17"/>
      <c r="O144" s="45"/>
    </row>
    <row r="145" spans="7:15" s="6" customFormat="1" ht="15.75">
      <c r="G145" s="17"/>
      <c r="H145" s="17"/>
      <c r="I145" s="17"/>
      <c r="J145" s="18"/>
      <c r="K145" s="18"/>
      <c r="L145" s="18"/>
      <c r="M145" s="17"/>
      <c r="N145" s="17"/>
      <c r="O145" s="45"/>
    </row>
    <row r="146" spans="7:15" s="6" customFormat="1" ht="15.75">
      <c r="G146" s="17"/>
      <c r="H146" s="17"/>
      <c r="I146" s="17"/>
      <c r="J146" s="18"/>
      <c r="K146" s="18"/>
      <c r="L146" s="18"/>
      <c r="M146" s="17"/>
      <c r="N146" s="17"/>
      <c r="O146" s="45"/>
    </row>
    <row r="147" spans="7:15" s="6" customFormat="1" ht="15.75">
      <c r="G147" s="17"/>
      <c r="H147" s="17"/>
      <c r="I147" s="17"/>
      <c r="J147" s="18"/>
      <c r="K147" s="18"/>
      <c r="L147" s="18"/>
      <c r="M147" s="17"/>
      <c r="N147" s="17"/>
      <c r="O147" s="45"/>
    </row>
    <row r="148" spans="7:15" s="6" customFormat="1" ht="15.75">
      <c r="G148" s="17"/>
      <c r="H148" s="17"/>
      <c r="I148" s="17"/>
      <c r="J148" s="18"/>
      <c r="K148" s="18"/>
      <c r="L148" s="18"/>
      <c r="M148" s="17"/>
      <c r="N148" s="17"/>
      <c r="O148" s="45"/>
    </row>
    <row r="149" spans="7:15" s="6" customFormat="1" ht="15.75">
      <c r="G149" s="17"/>
      <c r="H149" s="17"/>
      <c r="I149" s="17"/>
      <c r="J149" s="18"/>
      <c r="K149" s="18"/>
      <c r="L149" s="18"/>
      <c r="M149" s="17"/>
      <c r="N149" s="17"/>
      <c r="O149" s="45"/>
    </row>
    <row r="150" spans="7:15" s="6" customFormat="1" ht="15.75">
      <c r="G150" s="17"/>
      <c r="H150" s="17"/>
      <c r="I150" s="17"/>
      <c r="J150" s="18"/>
      <c r="K150" s="18"/>
      <c r="L150" s="18"/>
      <c r="M150" s="17"/>
      <c r="N150" s="17"/>
      <c r="O150" s="45"/>
    </row>
    <row r="151" spans="7:15" s="6" customFormat="1" ht="15.75">
      <c r="G151" s="17"/>
      <c r="H151" s="17"/>
      <c r="I151" s="17"/>
      <c r="J151" s="18"/>
      <c r="K151" s="18"/>
      <c r="L151" s="18"/>
      <c r="M151" s="17"/>
      <c r="N151" s="17"/>
      <c r="O151" s="45"/>
    </row>
    <row r="152" spans="7:15" s="6" customFormat="1" ht="15.75">
      <c r="G152" s="17"/>
      <c r="H152" s="17"/>
      <c r="I152" s="17"/>
      <c r="J152" s="18"/>
      <c r="K152" s="18"/>
      <c r="L152" s="18"/>
      <c r="M152" s="17"/>
      <c r="N152" s="17"/>
      <c r="O152" s="45"/>
    </row>
    <row r="153" spans="7:15" s="6" customFormat="1" ht="15.75">
      <c r="G153" s="17"/>
      <c r="H153" s="17"/>
      <c r="I153" s="17"/>
      <c r="J153" s="18"/>
      <c r="K153" s="18"/>
      <c r="L153" s="18"/>
      <c r="M153" s="17"/>
      <c r="N153" s="17"/>
      <c r="O153" s="45"/>
    </row>
    <row r="154" spans="7:15" s="6" customFormat="1" ht="15.75">
      <c r="G154" s="17"/>
      <c r="H154" s="17"/>
      <c r="I154" s="17"/>
      <c r="J154" s="18"/>
      <c r="K154" s="18"/>
      <c r="L154" s="18"/>
      <c r="M154" s="17"/>
      <c r="N154" s="17"/>
      <c r="O154" s="45"/>
    </row>
    <row r="155" spans="7:15" s="6" customFormat="1" ht="15.75">
      <c r="G155" s="17"/>
      <c r="H155" s="17"/>
      <c r="I155" s="17"/>
      <c r="J155" s="18"/>
      <c r="K155" s="18"/>
      <c r="L155" s="18"/>
      <c r="M155" s="17"/>
      <c r="N155" s="17"/>
      <c r="O155" s="45"/>
    </row>
    <row r="156" spans="7:15" s="6" customFormat="1" ht="15.75">
      <c r="G156" s="17"/>
      <c r="H156" s="17"/>
      <c r="I156" s="17"/>
      <c r="J156" s="18"/>
      <c r="K156" s="18"/>
      <c r="L156" s="18"/>
      <c r="M156" s="17"/>
      <c r="N156" s="17"/>
      <c r="O156" s="45"/>
    </row>
    <row r="157" spans="7:15" s="6" customFormat="1" ht="15.75">
      <c r="G157" s="17"/>
      <c r="H157" s="17"/>
      <c r="I157" s="17"/>
      <c r="J157" s="18"/>
      <c r="K157" s="18"/>
      <c r="L157" s="18"/>
      <c r="M157" s="17"/>
      <c r="N157" s="17"/>
      <c r="O157" s="45"/>
    </row>
    <row r="158" spans="7:15" s="6" customFormat="1" ht="15.75">
      <c r="G158" s="17"/>
      <c r="H158" s="17"/>
      <c r="I158" s="17"/>
      <c r="J158" s="18"/>
      <c r="K158" s="18"/>
      <c r="L158" s="18"/>
      <c r="M158" s="17"/>
      <c r="N158" s="17"/>
      <c r="O158" s="45"/>
    </row>
    <row r="159" spans="7:15" s="6" customFormat="1" ht="15.75">
      <c r="G159" s="17"/>
      <c r="H159" s="17"/>
      <c r="I159" s="17"/>
      <c r="J159" s="18"/>
      <c r="K159" s="18"/>
      <c r="L159" s="18"/>
      <c r="M159" s="17"/>
      <c r="N159" s="17"/>
      <c r="O159" s="45"/>
    </row>
    <row r="160" spans="7:15" s="6" customFormat="1" ht="15.75">
      <c r="G160" s="17"/>
      <c r="H160" s="17"/>
      <c r="I160" s="17"/>
      <c r="J160" s="18"/>
      <c r="K160" s="18"/>
      <c r="L160" s="18"/>
      <c r="M160" s="17"/>
      <c r="N160" s="17"/>
      <c r="O160" s="45"/>
    </row>
    <row r="161" spans="7:15" s="6" customFormat="1" ht="15.75">
      <c r="G161" s="17"/>
      <c r="H161" s="17"/>
      <c r="I161" s="17"/>
      <c r="J161" s="18"/>
      <c r="K161" s="18"/>
      <c r="L161" s="18"/>
      <c r="M161" s="17"/>
      <c r="N161" s="17"/>
      <c r="O161" s="45"/>
    </row>
    <row r="162" spans="7:15" s="6" customFormat="1" ht="15.75">
      <c r="G162" s="17"/>
      <c r="H162" s="17"/>
      <c r="I162" s="17"/>
      <c r="J162" s="18"/>
      <c r="K162" s="18"/>
      <c r="L162" s="18"/>
      <c r="M162" s="17"/>
      <c r="N162" s="17"/>
      <c r="O162" s="45"/>
    </row>
    <row r="163" spans="7:15" s="6" customFormat="1" ht="15.75">
      <c r="G163" s="17"/>
      <c r="H163" s="17"/>
      <c r="I163" s="17"/>
      <c r="J163" s="18"/>
      <c r="K163" s="18"/>
      <c r="L163" s="18"/>
      <c r="M163" s="17"/>
      <c r="N163" s="17"/>
      <c r="O163" s="45"/>
    </row>
    <row r="164" spans="7:15" s="6" customFormat="1" ht="15.75">
      <c r="G164" s="17"/>
      <c r="H164" s="17"/>
      <c r="I164" s="17"/>
      <c r="J164" s="18"/>
      <c r="K164" s="18"/>
      <c r="L164" s="18"/>
      <c r="M164" s="17"/>
      <c r="N164" s="17"/>
      <c r="O164" s="45"/>
    </row>
    <row r="165" spans="7:15" s="6" customFormat="1" ht="15.75">
      <c r="G165" s="17"/>
      <c r="H165" s="17"/>
      <c r="I165" s="17"/>
      <c r="J165" s="18"/>
      <c r="K165" s="18"/>
      <c r="L165" s="18"/>
      <c r="M165" s="17"/>
      <c r="N165" s="17"/>
      <c r="O165" s="45"/>
    </row>
    <row r="166" spans="7:15" s="6" customFormat="1" ht="15.75">
      <c r="G166" s="17"/>
      <c r="H166" s="17"/>
      <c r="I166" s="17"/>
      <c r="J166" s="18"/>
      <c r="K166" s="18"/>
      <c r="L166" s="18"/>
      <c r="M166" s="17"/>
      <c r="N166" s="17"/>
      <c r="O166" s="45"/>
    </row>
    <row r="167" spans="7:15" s="6" customFormat="1" ht="15.75">
      <c r="G167" s="17"/>
      <c r="H167" s="17"/>
      <c r="I167" s="17"/>
      <c r="J167" s="18"/>
      <c r="K167" s="18"/>
      <c r="L167" s="18"/>
      <c r="M167" s="17"/>
      <c r="N167" s="17"/>
      <c r="O167" s="45"/>
    </row>
    <row r="168" spans="7:15" s="6" customFormat="1" ht="15.75">
      <c r="G168" s="17"/>
      <c r="H168" s="17"/>
      <c r="I168" s="17"/>
      <c r="J168" s="18"/>
      <c r="K168" s="18"/>
      <c r="L168" s="18"/>
      <c r="M168" s="17"/>
      <c r="N168" s="17"/>
      <c r="O168" s="45"/>
    </row>
    <row r="169" spans="7:15" s="6" customFormat="1" ht="15.75">
      <c r="G169" s="17"/>
      <c r="H169" s="17"/>
      <c r="I169" s="17"/>
      <c r="J169" s="18"/>
      <c r="K169" s="18"/>
      <c r="L169" s="18"/>
      <c r="M169" s="17"/>
      <c r="N169" s="17"/>
      <c r="O169" s="45"/>
    </row>
    <row r="170" spans="7:15" s="6" customFormat="1" ht="15.75">
      <c r="G170" s="17"/>
      <c r="H170" s="17"/>
      <c r="I170" s="17"/>
      <c r="J170" s="18"/>
      <c r="K170" s="18"/>
      <c r="L170" s="18"/>
      <c r="M170" s="17"/>
      <c r="N170" s="17"/>
      <c r="O170" s="45"/>
    </row>
    <row r="171" spans="7:15" s="6" customFormat="1" ht="15.75">
      <c r="G171" s="17"/>
      <c r="H171" s="17"/>
      <c r="I171" s="17"/>
      <c r="J171" s="18"/>
      <c r="K171" s="18"/>
      <c r="L171" s="18"/>
      <c r="M171" s="17"/>
      <c r="N171" s="17"/>
      <c r="O171" s="45"/>
    </row>
    <row r="172" spans="7:15" s="6" customFormat="1" ht="15.75">
      <c r="G172" s="17"/>
      <c r="H172" s="17"/>
      <c r="I172" s="17"/>
      <c r="J172" s="18"/>
      <c r="K172" s="18"/>
      <c r="L172" s="18"/>
      <c r="M172" s="17"/>
      <c r="N172" s="17"/>
      <c r="O172" s="45"/>
    </row>
    <row r="173" spans="7:15" s="6" customFormat="1" ht="15.75">
      <c r="G173" s="17"/>
      <c r="H173" s="17"/>
      <c r="I173" s="17"/>
      <c r="J173" s="18"/>
      <c r="K173" s="18"/>
      <c r="L173" s="18"/>
      <c r="M173" s="17"/>
      <c r="N173" s="17"/>
      <c r="O173" s="45"/>
    </row>
    <row r="174" spans="7:15" s="6" customFormat="1" ht="15.75">
      <c r="G174" s="17"/>
      <c r="H174" s="17"/>
      <c r="I174" s="17"/>
      <c r="J174" s="18"/>
      <c r="K174" s="18"/>
      <c r="L174" s="18"/>
      <c r="M174" s="17"/>
      <c r="N174" s="17"/>
      <c r="O174" s="45"/>
    </row>
    <row r="175" spans="7:15" s="6" customFormat="1" ht="15.75">
      <c r="G175" s="17"/>
      <c r="H175" s="17"/>
      <c r="I175" s="17"/>
      <c r="J175" s="18"/>
      <c r="K175" s="18"/>
      <c r="L175" s="18"/>
      <c r="M175" s="17"/>
      <c r="N175" s="17"/>
      <c r="O175" s="45"/>
    </row>
    <row r="176" spans="7:15" s="6" customFormat="1" ht="15.75">
      <c r="G176" s="17"/>
      <c r="H176" s="17"/>
      <c r="I176" s="17"/>
      <c r="J176" s="18"/>
      <c r="K176" s="18"/>
      <c r="L176" s="18"/>
      <c r="M176" s="17"/>
      <c r="N176" s="17"/>
      <c r="O176" s="45"/>
    </row>
    <row r="177" spans="7:15" s="6" customFormat="1" ht="15.75">
      <c r="G177" s="17"/>
      <c r="H177" s="17"/>
      <c r="I177" s="17"/>
      <c r="J177" s="18"/>
      <c r="K177" s="18"/>
      <c r="L177" s="18"/>
      <c r="M177" s="17"/>
      <c r="N177" s="17"/>
      <c r="O177" s="45"/>
    </row>
    <row r="178" spans="7:15" s="6" customFormat="1" ht="15.75">
      <c r="G178" s="17"/>
      <c r="H178" s="17"/>
      <c r="I178" s="17"/>
      <c r="J178" s="18"/>
      <c r="K178" s="18"/>
      <c r="L178" s="18"/>
      <c r="M178" s="17"/>
      <c r="N178" s="17"/>
      <c r="O178" s="45"/>
    </row>
    <row r="179" spans="7:15" s="6" customFormat="1" ht="15.75">
      <c r="G179" s="17"/>
      <c r="H179" s="17"/>
      <c r="I179" s="17"/>
      <c r="J179" s="18"/>
      <c r="K179" s="18"/>
      <c r="L179" s="18"/>
      <c r="M179" s="17"/>
      <c r="N179" s="17"/>
      <c r="O179" s="45"/>
    </row>
    <row r="180" spans="7:15" s="6" customFormat="1" ht="15.75">
      <c r="G180" s="17"/>
      <c r="H180" s="17"/>
      <c r="I180" s="17"/>
      <c r="J180" s="18"/>
      <c r="K180" s="18"/>
      <c r="L180" s="18"/>
      <c r="M180" s="17"/>
      <c r="N180" s="17"/>
      <c r="O180" s="45"/>
    </row>
    <row r="181" spans="7:15" s="6" customFormat="1" ht="15.75">
      <c r="G181" s="17"/>
      <c r="H181" s="17"/>
      <c r="I181" s="17"/>
      <c r="J181" s="18"/>
      <c r="K181" s="18"/>
      <c r="L181" s="18"/>
      <c r="M181" s="17"/>
      <c r="N181" s="17"/>
      <c r="O181" s="45"/>
    </row>
    <row r="182" spans="7:15" s="6" customFormat="1" ht="15.75">
      <c r="G182" s="17"/>
      <c r="H182" s="17"/>
      <c r="I182" s="17"/>
      <c r="J182" s="18"/>
      <c r="K182" s="18"/>
      <c r="L182" s="18"/>
      <c r="M182" s="17"/>
      <c r="N182" s="17"/>
      <c r="O182" s="45"/>
    </row>
    <row r="183" spans="7:15" s="6" customFormat="1" ht="15.75">
      <c r="G183" s="17"/>
      <c r="H183" s="17"/>
      <c r="I183" s="17"/>
      <c r="J183" s="18"/>
      <c r="K183" s="18"/>
      <c r="L183" s="18"/>
      <c r="M183" s="17"/>
      <c r="N183" s="17"/>
      <c r="O183" s="45"/>
    </row>
    <row r="184" spans="7:15" s="6" customFormat="1" ht="15.75">
      <c r="G184" s="17"/>
      <c r="H184" s="17"/>
      <c r="I184" s="17"/>
      <c r="J184" s="18"/>
      <c r="K184" s="18"/>
      <c r="L184" s="18"/>
      <c r="M184" s="17"/>
      <c r="N184" s="17"/>
      <c r="O184" s="45"/>
    </row>
    <row r="185" spans="7:15" s="6" customFormat="1" ht="15.75">
      <c r="G185" s="17"/>
      <c r="H185" s="17"/>
      <c r="I185" s="17"/>
      <c r="J185" s="18"/>
      <c r="K185" s="18"/>
      <c r="L185" s="18"/>
      <c r="M185" s="17"/>
      <c r="N185" s="17"/>
      <c r="O185" s="45"/>
    </row>
    <row r="186" spans="7:15" s="6" customFormat="1" ht="15.75">
      <c r="G186" s="17"/>
      <c r="H186" s="17"/>
      <c r="I186" s="17"/>
      <c r="J186" s="18"/>
      <c r="K186" s="18"/>
      <c r="L186" s="18"/>
      <c r="M186" s="17"/>
      <c r="N186" s="17"/>
      <c r="O186" s="45"/>
    </row>
    <row r="187" spans="7:15" s="6" customFormat="1" ht="15.75">
      <c r="G187" s="17"/>
      <c r="H187" s="17"/>
      <c r="I187" s="17"/>
      <c r="J187" s="18"/>
      <c r="K187" s="18"/>
      <c r="L187" s="18"/>
      <c r="M187" s="17"/>
      <c r="N187" s="17"/>
      <c r="O187" s="45"/>
    </row>
    <row r="188" spans="7:15" s="6" customFormat="1" ht="15.75">
      <c r="G188" s="17"/>
      <c r="H188" s="17"/>
      <c r="I188" s="17"/>
      <c r="J188" s="18"/>
      <c r="K188" s="18"/>
      <c r="L188" s="18"/>
      <c r="M188" s="17"/>
      <c r="N188" s="17"/>
      <c r="O188" s="45"/>
    </row>
    <row r="189" spans="7:15" s="6" customFormat="1" ht="15.75">
      <c r="G189" s="17"/>
      <c r="H189" s="17"/>
      <c r="I189" s="17"/>
      <c r="J189" s="18"/>
      <c r="K189" s="18"/>
      <c r="L189" s="18"/>
      <c r="M189" s="17"/>
      <c r="N189" s="17"/>
      <c r="O189" s="45"/>
    </row>
    <row r="190" spans="7:15" s="6" customFormat="1" ht="15.75">
      <c r="G190" s="17"/>
      <c r="H190" s="17"/>
      <c r="I190" s="17"/>
      <c r="J190" s="18"/>
      <c r="K190" s="18"/>
      <c r="L190" s="18"/>
      <c r="M190" s="17"/>
      <c r="N190" s="17"/>
      <c r="O190" s="45"/>
    </row>
    <row r="191" spans="7:15" s="6" customFormat="1" ht="15.75">
      <c r="G191" s="17"/>
      <c r="H191" s="17"/>
      <c r="I191" s="17"/>
      <c r="J191" s="18"/>
      <c r="K191" s="18"/>
      <c r="L191" s="18"/>
      <c r="M191" s="17"/>
      <c r="N191" s="17"/>
      <c r="O191" s="45"/>
    </row>
    <row r="192" spans="7:15" s="6" customFormat="1" ht="15.75">
      <c r="G192" s="17"/>
      <c r="H192" s="17"/>
      <c r="I192" s="17"/>
      <c r="J192" s="18"/>
      <c r="K192" s="18"/>
      <c r="L192" s="18"/>
      <c r="M192" s="17"/>
      <c r="N192" s="17"/>
      <c r="O192" s="45"/>
    </row>
    <row r="193" spans="7:15" s="6" customFormat="1" ht="15.75">
      <c r="G193" s="17"/>
      <c r="H193" s="17"/>
      <c r="I193" s="17"/>
      <c r="J193" s="18"/>
      <c r="K193" s="18"/>
      <c r="L193" s="18"/>
      <c r="M193" s="17"/>
      <c r="N193" s="17"/>
      <c r="O193" s="45"/>
    </row>
    <row r="194" spans="7:15" s="6" customFormat="1" ht="15.75">
      <c r="G194" s="17"/>
      <c r="H194" s="17"/>
      <c r="I194" s="17"/>
      <c r="J194" s="18"/>
      <c r="K194" s="18"/>
      <c r="L194" s="18"/>
      <c r="M194" s="17"/>
      <c r="N194" s="17"/>
      <c r="O194" s="45"/>
    </row>
    <row r="195" spans="7:15" s="6" customFormat="1" ht="15.75">
      <c r="G195" s="17"/>
      <c r="H195" s="17"/>
      <c r="I195" s="17"/>
      <c r="J195" s="18"/>
      <c r="K195" s="18"/>
      <c r="L195" s="18"/>
      <c r="M195" s="17"/>
      <c r="N195" s="17"/>
      <c r="O195" s="45"/>
    </row>
    <row r="196" spans="7:15" s="6" customFormat="1" ht="15.75">
      <c r="G196" s="17"/>
      <c r="H196" s="17"/>
      <c r="I196" s="17"/>
      <c r="J196" s="18"/>
      <c r="K196" s="18"/>
      <c r="L196" s="18"/>
      <c r="M196" s="17"/>
      <c r="N196" s="17"/>
      <c r="O196" s="45"/>
    </row>
    <row r="197" spans="7:15" s="6" customFormat="1" ht="15.75">
      <c r="G197" s="17"/>
      <c r="H197" s="17"/>
      <c r="I197" s="17"/>
      <c r="J197" s="18"/>
      <c r="K197" s="18"/>
      <c r="L197" s="18"/>
      <c r="M197" s="17"/>
      <c r="N197" s="17"/>
      <c r="O197" s="45"/>
    </row>
    <row r="198" spans="7:15" s="6" customFormat="1" ht="15.75">
      <c r="G198" s="17"/>
      <c r="H198" s="17"/>
      <c r="I198" s="17"/>
      <c r="J198" s="18"/>
      <c r="K198" s="18"/>
      <c r="L198" s="18"/>
      <c r="M198" s="17"/>
      <c r="N198" s="17"/>
      <c r="O198" s="45"/>
    </row>
    <row r="199" spans="7:15" s="6" customFormat="1" ht="15.75">
      <c r="G199" s="17"/>
      <c r="H199" s="17"/>
      <c r="I199" s="17"/>
      <c r="J199" s="18"/>
      <c r="K199" s="18"/>
      <c r="L199" s="18"/>
      <c r="M199" s="17"/>
      <c r="N199" s="17"/>
      <c r="O199" s="45"/>
    </row>
    <row r="200" spans="7:15" s="6" customFormat="1" ht="15.75">
      <c r="G200" s="17"/>
      <c r="H200" s="17"/>
      <c r="I200" s="17"/>
      <c r="J200" s="18"/>
      <c r="K200" s="18"/>
      <c r="L200" s="18"/>
      <c r="M200" s="17"/>
      <c r="N200" s="17"/>
      <c r="O200" s="45"/>
    </row>
    <row r="201" spans="7:15" s="6" customFormat="1" ht="15.75">
      <c r="G201" s="17"/>
      <c r="H201" s="17"/>
      <c r="I201" s="17"/>
      <c r="J201" s="18"/>
      <c r="K201" s="18"/>
      <c r="L201" s="18"/>
      <c r="M201" s="17"/>
      <c r="N201" s="17"/>
      <c r="O201" s="45"/>
    </row>
    <row r="202" spans="7:15" s="6" customFormat="1" ht="15.75">
      <c r="G202" s="17"/>
      <c r="H202" s="17"/>
      <c r="I202" s="17"/>
      <c r="J202" s="18"/>
      <c r="K202" s="18"/>
      <c r="L202" s="18"/>
      <c r="M202" s="17"/>
      <c r="N202" s="17"/>
      <c r="O202" s="45"/>
    </row>
    <row r="203" spans="7:15" s="6" customFormat="1" ht="15.75">
      <c r="G203" s="17"/>
      <c r="H203" s="17"/>
      <c r="I203" s="17"/>
      <c r="J203" s="18"/>
      <c r="K203" s="18"/>
      <c r="L203" s="18"/>
      <c r="M203" s="17"/>
      <c r="N203" s="17"/>
      <c r="O203" s="45"/>
    </row>
    <row r="204" spans="7:15" s="6" customFormat="1" ht="15.75">
      <c r="G204" s="17"/>
      <c r="H204" s="17"/>
      <c r="I204" s="17"/>
      <c r="J204" s="18"/>
      <c r="K204" s="18"/>
      <c r="L204" s="18"/>
      <c r="M204" s="17"/>
      <c r="N204" s="17"/>
      <c r="O204" s="45"/>
    </row>
    <row r="205" spans="7:15" s="6" customFormat="1" ht="15.75">
      <c r="G205" s="17"/>
      <c r="H205" s="17"/>
      <c r="I205" s="17"/>
      <c r="J205" s="18"/>
      <c r="K205" s="18"/>
      <c r="L205" s="18"/>
      <c r="M205" s="17"/>
      <c r="N205" s="17"/>
      <c r="O205" s="45"/>
    </row>
    <row r="206" spans="7:15" s="6" customFormat="1" ht="15.75">
      <c r="G206" s="17"/>
      <c r="H206" s="17"/>
      <c r="I206" s="17"/>
      <c r="J206" s="18"/>
      <c r="K206" s="18"/>
      <c r="L206" s="18"/>
      <c r="M206" s="17"/>
      <c r="N206" s="17"/>
      <c r="O206" s="45"/>
    </row>
    <row r="207" spans="7:15" s="6" customFormat="1" ht="15.75">
      <c r="G207" s="17"/>
      <c r="H207" s="17"/>
      <c r="I207" s="17"/>
      <c r="J207" s="18"/>
      <c r="K207" s="18"/>
      <c r="L207" s="18"/>
      <c r="M207" s="17"/>
      <c r="N207" s="17"/>
      <c r="O207" s="45"/>
    </row>
    <row r="208" spans="7:15" s="6" customFormat="1" ht="15.75">
      <c r="G208" s="17"/>
      <c r="H208" s="17"/>
      <c r="I208" s="17"/>
      <c r="J208" s="18"/>
      <c r="K208" s="18"/>
      <c r="L208" s="18"/>
      <c r="M208" s="17"/>
      <c r="N208" s="17"/>
      <c r="O208" s="45"/>
    </row>
    <row r="209" spans="7:15" s="6" customFormat="1" ht="15.75">
      <c r="G209" s="17"/>
      <c r="H209" s="17"/>
      <c r="I209" s="17"/>
      <c r="J209" s="18"/>
      <c r="K209" s="18"/>
      <c r="L209" s="18"/>
      <c r="M209" s="17"/>
      <c r="N209" s="17"/>
      <c r="O209" s="45"/>
    </row>
    <row r="210" spans="7:15" s="6" customFormat="1" ht="15.75">
      <c r="G210" s="17"/>
      <c r="H210" s="17"/>
      <c r="I210" s="17"/>
      <c r="J210" s="18"/>
      <c r="K210" s="18"/>
      <c r="L210" s="18"/>
      <c r="M210" s="17"/>
      <c r="N210" s="17"/>
      <c r="O210" s="45"/>
    </row>
    <row r="211" spans="7:15" s="6" customFormat="1" ht="15.75">
      <c r="G211" s="17"/>
      <c r="H211" s="17"/>
      <c r="I211" s="17"/>
      <c r="J211" s="18"/>
      <c r="K211" s="18"/>
      <c r="L211" s="18"/>
      <c r="M211" s="17"/>
      <c r="N211" s="17"/>
      <c r="O211" s="45"/>
    </row>
    <row r="212" spans="7:15" s="6" customFormat="1" ht="15.75">
      <c r="G212" s="17"/>
      <c r="H212" s="17"/>
      <c r="I212" s="17"/>
      <c r="J212" s="18"/>
      <c r="K212" s="18"/>
      <c r="L212" s="18"/>
      <c r="M212" s="17"/>
      <c r="N212" s="17"/>
      <c r="O212" s="45"/>
    </row>
    <row r="213" spans="7:15" s="6" customFormat="1" ht="15.75">
      <c r="G213" s="17"/>
      <c r="H213" s="17"/>
      <c r="I213" s="17"/>
      <c r="J213" s="18"/>
      <c r="K213" s="18"/>
      <c r="L213" s="18"/>
      <c r="M213" s="17"/>
      <c r="N213" s="17"/>
      <c r="O213" s="45"/>
    </row>
    <row r="214" spans="7:15" s="6" customFormat="1" ht="15.75">
      <c r="G214" s="17"/>
      <c r="H214" s="17"/>
      <c r="I214" s="17"/>
      <c r="J214" s="18"/>
      <c r="K214" s="18"/>
      <c r="L214" s="18"/>
      <c r="M214" s="17"/>
      <c r="N214" s="17"/>
      <c r="O214" s="45"/>
    </row>
    <row r="215" spans="7:15" s="6" customFormat="1" ht="15.75">
      <c r="G215" s="17"/>
      <c r="H215" s="17"/>
      <c r="I215" s="17"/>
      <c r="J215" s="18"/>
      <c r="K215" s="18"/>
      <c r="L215" s="18"/>
      <c r="M215" s="17"/>
      <c r="N215" s="17"/>
      <c r="O215" s="45"/>
    </row>
    <row r="216" spans="7:15" s="6" customFormat="1" ht="15.75">
      <c r="G216" s="17"/>
      <c r="H216" s="17"/>
      <c r="I216" s="17"/>
      <c r="J216" s="18"/>
      <c r="K216" s="18"/>
      <c r="L216" s="18"/>
      <c r="M216" s="17"/>
      <c r="N216" s="17"/>
      <c r="O216" s="45"/>
    </row>
    <row r="217" spans="7:15" s="6" customFormat="1" ht="15.75">
      <c r="G217" s="17"/>
      <c r="H217" s="17"/>
      <c r="I217" s="17"/>
      <c r="J217" s="18"/>
      <c r="K217" s="18"/>
      <c r="L217" s="18"/>
      <c r="M217" s="17"/>
      <c r="N217" s="17"/>
      <c r="O217" s="45"/>
    </row>
    <row r="218" spans="7:15" s="6" customFormat="1" ht="15.75">
      <c r="G218" s="17"/>
      <c r="H218" s="17"/>
      <c r="I218" s="17"/>
      <c r="J218" s="18"/>
      <c r="K218" s="18"/>
      <c r="L218" s="18"/>
      <c r="M218" s="17"/>
      <c r="N218" s="17"/>
      <c r="O218" s="45"/>
    </row>
    <row r="219" spans="7:15" s="6" customFormat="1" ht="15.75">
      <c r="G219" s="17"/>
      <c r="H219" s="17"/>
      <c r="I219" s="17"/>
      <c r="J219" s="18"/>
      <c r="K219" s="18"/>
      <c r="L219" s="18"/>
      <c r="M219" s="17"/>
      <c r="N219" s="17"/>
      <c r="O219" s="45"/>
    </row>
    <row r="220" spans="7:15" s="6" customFormat="1" ht="15.75">
      <c r="G220" s="17"/>
      <c r="H220" s="17"/>
      <c r="I220" s="17"/>
      <c r="J220" s="18"/>
      <c r="K220" s="18"/>
      <c r="L220" s="18"/>
      <c r="M220" s="17"/>
      <c r="N220" s="17"/>
      <c r="O220" s="45"/>
    </row>
    <row r="221" spans="7:15" s="6" customFormat="1" ht="15.75">
      <c r="G221" s="17"/>
      <c r="H221" s="17"/>
      <c r="I221" s="17"/>
      <c r="J221" s="18"/>
      <c r="K221" s="18"/>
      <c r="L221" s="18"/>
      <c r="M221" s="17"/>
      <c r="N221" s="17"/>
      <c r="O221" s="45"/>
    </row>
    <row r="222" spans="7:15" s="6" customFormat="1" ht="15.75">
      <c r="G222" s="17"/>
      <c r="H222" s="17"/>
      <c r="I222" s="17"/>
      <c r="J222" s="18"/>
      <c r="K222" s="18"/>
      <c r="L222" s="18"/>
      <c r="M222" s="17"/>
      <c r="N222" s="17"/>
      <c r="O222" s="45"/>
    </row>
    <row r="223" spans="7:15" s="6" customFormat="1" ht="15.75">
      <c r="G223" s="17"/>
      <c r="H223" s="17"/>
      <c r="I223" s="17"/>
      <c r="J223" s="18"/>
      <c r="K223" s="18"/>
      <c r="L223" s="18"/>
      <c r="M223" s="17"/>
      <c r="N223" s="17"/>
      <c r="O223" s="45"/>
    </row>
    <row r="224" spans="7:15" s="6" customFormat="1" ht="15.75">
      <c r="G224" s="17"/>
      <c r="H224" s="17"/>
      <c r="I224" s="17"/>
      <c r="J224" s="18"/>
      <c r="K224" s="18"/>
      <c r="L224" s="18"/>
      <c r="M224" s="17"/>
      <c r="N224" s="17"/>
      <c r="O224" s="45"/>
    </row>
    <row r="225" spans="7:15" s="6" customFormat="1" ht="15.75">
      <c r="G225" s="17"/>
      <c r="H225" s="17"/>
      <c r="I225" s="17"/>
      <c r="J225" s="18"/>
      <c r="K225" s="18"/>
      <c r="L225" s="18"/>
      <c r="M225" s="17"/>
      <c r="N225" s="17"/>
      <c r="O225" s="45"/>
    </row>
    <row r="226" spans="7:15" s="6" customFormat="1" ht="15.75">
      <c r="G226" s="17"/>
      <c r="H226" s="17"/>
      <c r="I226" s="17"/>
      <c r="J226" s="18"/>
      <c r="K226" s="18"/>
      <c r="L226" s="18"/>
      <c r="M226" s="17"/>
      <c r="N226" s="17"/>
      <c r="O226" s="45"/>
    </row>
    <row r="227" spans="7:15" s="6" customFormat="1" ht="15.75">
      <c r="G227" s="17"/>
      <c r="H227" s="17"/>
      <c r="I227" s="17"/>
      <c r="J227" s="18"/>
      <c r="K227" s="18"/>
      <c r="L227" s="18"/>
      <c r="M227" s="17"/>
      <c r="N227" s="17"/>
      <c r="O227" s="45"/>
    </row>
    <row r="228" spans="7:15" s="6" customFormat="1" ht="15.75">
      <c r="G228" s="17"/>
      <c r="H228" s="17"/>
      <c r="I228" s="17"/>
      <c r="J228" s="18"/>
      <c r="K228" s="18"/>
      <c r="L228" s="18"/>
      <c r="M228" s="17"/>
      <c r="N228" s="17"/>
      <c r="O228" s="45"/>
    </row>
    <row r="229" spans="7:15" s="6" customFormat="1" ht="15.75">
      <c r="G229" s="17"/>
      <c r="H229" s="17"/>
      <c r="I229" s="17"/>
      <c r="J229" s="18"/>
      <c r="K229" s="18"/>
      <c r="L229" s="18"/>
      <c r="M229" s="17"/>
      <c r="N229" s="17"/>
      <c r="O229" s="45"/>
    </row>
    <row r="230" spans="7:15" s="6" customFormat="1" ht="15.75">
      <c r="G230" s="17"/>
      <c r="H230" s="17"/>
      <c r="I230" s="17"/>
      <c r="J230" s="18"/>
      <c r="K230" s="18"/>
      <c r="L230" s="18"/>
      <c r="M230" s="17"/>
      <c r="N230" s="17"/>
      <c r="O230" s="45"/>
    </row>
    <row r="231" spans="7:15" s="6" customFormat="1" ht="15.75">
      <c r="G231" s="17"/>
      <c r="H231" s="17"/>
      <c r="I231" s="17"/>
      <c r="J231" s="18"/>
      <c r="K231" s="18"/>
      <c r="L231" s="18"/>
      <c r="M231" s="17"/>
      <c r="N231" s="17"/>
      <c r="O231" s="45"/>
    </row>
    <row r="232" spans="7:15" s="6" customFormat="1" ht="15.75">
      <c r="G232" s="17"/>
      <c r="H232" s="17"/>
      <c r="I232" s="17"/>
      <c r="J232" s="18"/>
      <c r="K232" s="18"/>
      <c r="L232" s="18"/>
      <c r="M232" s="17"/>
      <c r="N232" s="17"/>
      <c r="O232" s="45"/>
    </row>
    <row r="233" spans="7:15" s="6" customFormat="1" ht="15.75">
      <c r="G233" s="17"/>
      <c r="H233" s="17"/>
      <c r="I233" s="17"/>
      <c r="J233" s="18"/>
      <c r="K233" s="18"/>
      <c r="L233" s="18"/>
      <c r="M233" s="17"/>
      <c r="N233" s="17"/>
      <c r="O233" s="45"/>
    </row>
    <row r="234" spans="7:15" s="6" customFormat="1" ht="15.75">
      <c r="G234" s="17"/>
      <c r="H234" s="17"/>
      <c r="I234" s="17"/>
      <c r="J234" s="18"/>
      <c r="K234" s="18"/>
      <c r="L234" s="18"/>
      <c r="M234" s="17"/>
      <c r="N234" s="17"/>
      <c r="O234" s="45"/>
    </row>
    <row r="235" spans="7:15" s="6" customFormat="1" ht="15.75">
      <c r="G235" s="17"/>
      <c r="H235" s="17"/>
      <c r="I235" s="17"/>
      <c r="J235" s="18"/>
      <c r="K235" s="18"/>
      <c r="L235" s="18"/>
      <c r="M235" s="17"/>
      <c r="N235" s="17"/>
      <c r="O235" s="45"/>
    </row>
    <row r="236" spans="7:15" s="6" customFormat="1" ht="15.75">
      <c r="G236" s="17"/>
      <c r="H236" s="17"/>
      <c r="I236" s="17"/>
      <c r="J236" s="18"/>
      <c r="K236" s="18"/>
      <c r="L236" s="18"/>
      <c r="M236" s="17"/>
      <c r="N236" s="17"/>
      <c r="O236" s="45"/>
    </row>
    <row r="237" spans="7:15" s="6" customFormat="1" ht="15.75">
      <c r="G237" s="17"/>
      <c r="H237" s="17"/>
      <c r="I237" s="17"/>
      <c r="J237" s="18"/>
      <c r="K237" s="18"/>
      <c r="L237" s="18"/>
      <c r="M237" s="17"/>
      <c r="N237" s="17"/>
      <c r="O237" s="45"/>
    </row>
    <row r="238" spans="7:15" s="6" customFormat="1" ht="15.75">
      <c r="G238" s="17"/>
      <c r="H238" s="17"/>
      <c r="I238" s="17"/>
      <c r="J238" s="18"/>
      <c r="K238" s="18"/>
      <c r="L238" s="18"/>
      <c r="M238" s="17"/>
      <c r="N238" s="17"/>
      <c r="O238" s="45"/>
    </row>
    <row r="239" spans="7:15" s="6" customFormat="1" ht="15.75">
      <c r="G239" s="17"/>
      <c r="H239" s="17"/>
      <c r="I239" s="17"/>
      <c r="J239" s="18"/>
      <c r="K239" s="18"/>
      <c r="L239" s="18"/>
      <c r="M239" s="17"/>
      <c r="N239" s="17"/>
      <c r="O239" s="45"/>
    </row>
    <row r="240" spans="7:15" s="6" customFormat="1" ht="15.75">
      <c r="G240" s="17"/>
      <c r="H240" s="17"/>
      <c r="I240" s="17"/>
      <c r="J240" s="18"/>
      <c r="K240" s="18"/>
      <c r="L240" s="18"/>
      <c r="M240" s="17"/>
      <c r="N240" s="17"/>
      <c r="O240" s="45"/>
    </row>
    <row r="241" spans="7:15" s="6" customFormat="1" ht="15.75">
      <c r="G241" s="17"/>
      <c r="H241" s="17"/>
      <c r="I241" s="17"/>
      <c r="J241" s="18"/>
      <c r="K241" s="18"/>
      <c r="L241" s="18"/>
      <c r="M241" s="17"/>
      <c r="N241" s="17"/>
      <c r="O241" s="45"/>
    </row>
    <row r="242" spans="7:15" s="6" customFormat="1" ht="15.75">
      <c r="G242" s="17"/>
      <c r="H242" s="17"/>
      <c r="I242" s="17"/>
      <c r="J242" s="18"/>
      <c r="K242" s="18"/>
      <c r="L242" s="18"/>
      <c r="M242" s="17"/>
      <c r="N242" s="17"/>
      <c r="O242" s="45"/>
    </row>
    <row r="243" spans="7:15" s="6" customFormat="1" ht="15.75">
      <c r="G243" s="17"/>
      <c r="H243" s="17"/>
      <c r="I243" s="17"/>
      <c r="J243" s="18"/>
      <c r="K243" s="18"/>
      <c r="L243" s="18"/>
      <c r="M243" s="17"/>
      <c r="N243" s="17"/>
      <c r="O243" s="45"/>
    </row>
    <row r="244" spans="7:15" s="6" customFormat="1" ht="15.75">
      <c r="G244" s="17"/>
      <c r="H244" s="17"/>
      <c r="I244" s="17"/>
      <c r="J244" s="18"/>
      <c r="K244" s="18"/>
      <c r="L244" s="18"/>
      <c r="M244" s="17"/>
      <c r="N244" s="17"/>
      <c r="O244" s="45"/>
    </row>
    <row r="245" spans="7:15" s="6" customFormat="1" ht="15.75">
      <c r="G245" s="17"/>
      <c r="H245" s="17"/>
      <c r="I245" s="17"/>
      <c r="J245" s="18"/>
      <c r="K245" s="18"/>
      <c r="L245" s="18"/>
      <c r="M245" s="17"/>
      <c r="N245" s="17"/>
      <c r="O245" s="45"/>
    </row>
    <row r="246" spans="7:15" s="6" customFormat="1" ht="15.75">
      <c r="G246" s="17"/>
      <c r="H246" s="17"/>
      <c r="I246" s="17"/>
      <c r="J246" s="18"/>
      <c r="K246" s="18"/>
      <c r="L246" s="18"/>
      <c r="M246" s="17"/>
      <c r="N246" s="17"/>
      <c r="O246" s="45"/>
    </row>
    <row r="247" spans="7:15" s="6" customFormat="1" ht="15.75">
      <c r="G247" s="17"/>
      <c r="H247" s="17"/>
      <c r="I247" s="17"/>
      <c r="J247" s="18"/>
      <c r="K247" s="18"/>
      <c r="L247" s="18"/>
      <c r="M247" s="17"/>
      <c r="N247" s="17"/>
      <c r="O247" s="45"/>
    </row>
    <row r="248" spans="7:15" s="6" customFormat="1" ht="15.75">
      <c r="G248" s="17"/>
      <c r="H248" s="17"/>
      <c r="I248" s="17"/>
      <c r="J248" s="18"/>
      <c r="K248" s="18"/>
      <c r="L248" s="18"/>
      <c r="M248" s="17"/>
      <c r="N248" s="17"/>
      <c r="O248" s="45"/>
    </row>
    <row r="249" spans="7:15" s="6" customFormat="1" ht="15.75">
      <c r="G249" s="17"/>
      <c r="H249" s="17"/>
      <c r="I249" s="17"/>
      <c r="J249" s="18"/>
      <c r="K249" s="18"/>
      <c r="L249" s="18"/>
      <c r="M249" s="17"/>
      <c r="N249" s="17"/>
      <c r="O249" s="45"/>
    </row>
    <row r="250" spans="7:15" s="6" customFormat="1" ht="15.75">
      <c r="G250" s="17"/>
      <c r="H250" s="17"/>
      <c r="I250" s="17"/>
      <c r="J250" s="18"/>
      <c r="K250" s="18"/>
      <c r="L250" s="18"/>
      <c r="M250" s="17"/>
      <c r="N250" s="17"/>
      <c r="O250" s="45"/>
    </row>
    <row r="251" spans="7:15" s="6" customFormat="1" ht="15.75">
      <c r="G251" s="17"/>
      <c r="H251" s="17"/>
      <c r="I251" s="17"/>
      <c r="J251" s="18"/>
      <c r="K251" s="18"/>
      <c r="L251" s="18"/>
      <c r="M251" s="17"/>
      <c r="N251" s="17"/>
      <c r="O251" s="45"/>
    </row>
    <row r="252" spans="7:15" s="6" customFormat="1" ht="15.75">
      <c r="G252" s="17"/>
      <c r="H252" s="17"/>
      <c r="I252" s="17"/>
      <c r="J252" s="18"/>
      <c r="K252" s="18"/>
      <c r="L252" s="18"/>
      <c r="M252" s="17"/>
      <c r="N252" s="17"/>
      <c r="O252" s="45"/>
    </row>
    <row r="253" spans="7:15" s="6" customFormat="1" ht="15.75">
      <c r="G253" s="17"/>
      <c r="H253" s="17"/>
      <c r="I253" s="17"/>
      <c r="J253" s="18"/>
      <c r="K253" s="18"/>
      <c r="L253" s="18"/>
      <c r="M253" s="17"/>
      <c r="N253" s="17"/>
      <c r="O253" s="45"/>
    </row>
    <row r="254" spans="7:15" s="6" customFormat="1" ht="15.75">
      <c r="G254" s="17"/>
      <c r="H254" s="17"/>
      <c r="I254" s="17"/>
      <c r="J254" s="18"/>
      <c r="K254" s="18"/>
      <c r="L254" s="18"/>
      <c r="M254" s="17"/>
      <c r="N254" s="17"/>
      <c r="O254" s="45"/>
    </row>
    <row r="255" ht="15.75">
      <c r="O255" s="71"/>
    </row>
    <row r="256" ht="15.75">
      <c r="O256" s="71"/>
    </row>
    <row r="257" ht="15.75">
      <c r="O257" s="71"/>
    </row>
    <row r="258" ht="15.75">
      <c r="O258" s="71"/>
    </row>
    <row r="259" ht="15.75">
      <c r="O259" s="71"/>
    </row>
    <row r="260" ht="15.75">
      <c r="O260" s="71"/>
    </row>
    <row r="261" ht="15.75">
      <c r="O261" s="71"/>
    </row>
    <row r="262" ht="15.75">
      <c r="O262" s="71"/>
    </row>
    <row r="263" ht="15.75">
      <c r="O263" s="71"/>
    </row>
    <row r="264" ht="15.75">
      <c r="O264" s="71"/>
    </row>
    <row r="265" ht="15.75">
      <c r="O265" s="71"/>
    </row>
    <row r="266" ht="15.75">
      <c r="O266" s="71"/>
    </row>
    <row r="267" ht="15.75">
      <c r="O267" s="71"/>
    </row>
    <row r="268" ht="15.75">
      <c r="O268" s="71"/>
    </row>
    <row r="269" ht="15.75">
      <c r="O269" s="71"/>
    </row>
    <row r="270" ht="15.75">
      <c r="O270" s="71"/>
    </row>
    <row r="271" ht="15.75">
      <c r="O271" s="71"/>
    </row>
    <row r="272" ht="15.75">
      <c r="O272" s="71"/>
    </row>
    <row r="273" ht="15.75">
      <c r="O273" s="71"/>
    </row>
    <row r="274" ht="15.75">
      <c r="O274" s="71"/>
    </row>
    <row r="275" ht="15.75">
      <c r="O275" s="71"/>
    </row>
    <row r="276" ht="15.75">
      <c r="O276" s="71"/>
    </row>
    <row r="277" ht="15.75">
      <c r="O277" s="71"/>
    </row>
    <row r="278" ht="15.75">
      <c r="O278" s="71"/>
    </row>
    <row r="279" ht="15.75">
      <c r="O279" s="71"/>
    </row>
    <row r="280" ht="15.75">
      <c r="O280" s="71"/>
    </row>
    <row r="281" ht="15.75">
      <c r="O281" s="71"/>
    </row>
    <row r="282" ht="15.75">
      <c r="O282" s="71"/>
    </row>
    <row r="283" ht="15.75">
      <c r="O283" s="71"/>
    </row>
    <row r="284" ht="15.75">
      <c r="O284" s="71"/>
    </row>
    <row r="285" ht="15.75">
      <c r="O285" s="71"/>
    </row>
    <row r="286" ht="15.75">
      <c r="O286" s="71"/>
    </row>
    <row r="287" ht="15.75">
      <c r="O287" s="71"/>
    </row>
    <row r="288" ht="15.75">
      <c r="O288" s="71"/>
    </row>
    <row r="289" ht="15.75">
      <c r="O289" s="71"/>
    </row>
    <row r="290" ht="15.75">
      <c r="O290" s="71"/>
    </row>
    <row r="291" ht="15.75">
      <c r="O291" s="71"/>
    </row>
    <row r="292" ht="15.75">
      <c r="O292" s="71"/>
    </row>
    <row r="293" ht="15.75">
      <c r="O293" s="71"/>
    </row>
    <row r="294" ht="15.75">
      <c r="O294" s="71"/>
    </row>
    <row r="295" ht="15.75">
      <c r="O295" s="71"/>
    </row>
    <row r="296" ht="15.75">
      <c r="O296" s="71"/>
    </row>
    <row r="297" ht="15.75">
      <c r="O297" s="71"/>
    </row>
    <row r="298" ht="15.75">
      <c r="O298" s="71"/>
    </row>
    <row r="299" ht="15.75">
      <c r="O299" s="71"/>
    </row>
    <row r="300" ht="15.75">
      <c r="O300" s="71"/>
    </row>
    <row r="301" ht="15.75">
      <c r="O301" s="71"/>
    </row>
    <row r="302" ht="15.75">
      <c r="O302" s="71"/>
    </row>
    <row r="303" ht="15.75">
      <c r="O303" s="71"/>
    </row>
    <row r="304" ht="15.75">
      <c r="O304" s="71"/>
    </row>
    <row r="305" ht="15.75">
      <c r="O305" s="71"/>
    </row>
    <row r="306" ht="15.75">
      <c r="O306" s="71"/>
    </row>
    <row r="307" ht="15.75">
      <c r="O307" s="71"/>
    </row>
    <row r="308" ht="15.75">
      <c r="O308" s="71"/>
    </row>
    <row r="309" ht="15.75">
      <c r="O309" s="71"/>
    </row>
    <row r="310" ht="15.75">
      <c r="O310" s="71"/>
    </row>
    <row r="311" ht="15.75">
      <c r="O311" s="71"/>
    </row>
    <row r="312" ht="15.75">
      <c r="O312" s="71"/>
    </row>
    <row r="313" ht="15.75">
      <c r="O313" s="71"/>
    </row>
    <row r="314" ht="15.75">
      <c r="O314" s="71"/>
    </row>
    <row r="315" ht="15.75">
      <c r="O315" s="71"/>
    </row>
    <row r="316" ht="15.75">
      <c r="O316" s="71"/>
    </row>
    <row r="317" ht="15.75">
      <c r="O317" s="71"/>
    </row>
    <row r="318" ht="15.75">
      <c r="O318" s="71"/>
    </row>
    <row r="319" ht="15.75">
      <c r="O319" s="71"/>
    </row>
    <row r="320" ht="15.75">
      <c r="O320" s="71"/>
    </row>
    <row r="321" ht="15.75">
      <c r="O321" s="71"/>
    </row>
    <row r="322" ht="15.75">
      <c r="O322" s="71"/>
    </row>
    <row r="323" ht="15.75">
      <c r="O323" s="71"/>
    </row>
    <row r="324" ht="15.75">
      <c r="O324" s="71"/>
    </row>
    <row r="325" ht="15.75">
      <c r="O325" s="71"/>
    </row>
    <row r="326" ht="15.75">
      <c r="O326" s="71"/>
    </row>
    <row r="327" ht="15.75">
      <c r="O327" s="71"/>
    </row>
    <row r="328" ht="15.75">
      <c r="O328" s="71"/>
    </row>
    <row r="329" ht="15.75">
      <c r="O329" s="71"/>
    </row>
    <row r="330" ht="15.75">
      <c r="O330" s="71"/>
    </row>
    <row r="331" ht="15.75">
      <c r="O331" s="71"/>
    </row>
    <row r="332" ht="15.75">
      <c r="O332" s="71"/>
    </row>
    <row r="333" ht="15.75">
      <c r="O333" s="71"/>
    </row>
    <row r="334" ht="15.75">
      <c r="O334" s="71"/>
    </row>
    <row r="335" ht="15.75">
      <c r="O335" s="71"/>
    </row>
    <row r="336" ht="15.75">
      <c r="O336" s="71"/>
    </row>
    <row r="337" ht="15.75">
      <c r="O337" s="71"/>
    </row>
    <row r="338" ht="15.75">
      <c r="O338" s="71"/>
    </row>
    <row r="339" ht="15.75">
      <c r="O339" s="71"/>
    </row>
    <row r="340" ht="15.75">
      <c r="O340" s="71"/>
    </row>
    <row r="341" ht="15.75">
      <c r="O341" s="71"/>
    </row>
    <row r="342" ht="15.75">
      <c r="O342" s="71"/>
    </row>
    <row r="343" ht="15.75">
      <c r="O343" s="71"/>
    </row>
    <row r="344" ht="15.75">
      <c r="O344" s="71"/>
    </row>
    <row r="345" ht="15.75">
      <c r="O345" s="71"/>
    </row>
    <row r="346" ht="15.75">
      <c r="O346" s="71"/>
    </row>
    <row r="347" ht="15.75">
      <c r="O347" s="71"/>
    </row>
    <row r="348" ht="15.75">
      <c r="O348" s="71"/>
    </row>
    <row r="349" ht="15.75">
      <c r="O349" s="71"/>
    </row>
    <row r="350" ht="15.75">
      <c r="O350" s="71"/>
    </row>
    <row r="351" ht="15.75">
      <c r="O351" s="71"/>
    </row>
    <row r="352" ht="15.75">
      <c r="O352" s="71"/>
    </row>
    <row r="353" ht="15.75">
      <c r="O353" s="71"/>
    </row>
    <row r="354" ht="15.75">
      <c r="O354" s="71"/>
    </row>
    <row r="355" ht="15.75">
      <c r="O355" s="71"/>
    </row>
    <row r="356" ht="15.75">
      <c r="O356" s="71"/>
    </row>
    <row r="357" ht="15.75">
      <c r="O357" s="71"/>
    </row>
    <row r="358" ht="15.75">
      <c r="O358" s="71"/>
    </row>
    <row r="359" ht="15.75">
      <c r="O359" s="71"/>
    </row>
    <row r="360" ht="15.75">
      <c r="O360" s="71"/>
    </row>
    <row r="361" ht="15.75">
      <c r="O361" s="71"/>
    </row>
    <row r="362" ht="15.75">
      <c r="O362" s="71"/>
    </row>
    <row r="363" ht="15.75">
      <c r="O363" s="71"/>
    </row>
    <row r="364" ht="15.75">
      <c r="O364" s="71"/>
    </row>
    <row r="365" ht="15.75">
      <c r="O365" s="71"/>
    </row>
    <row r="366" ht="15.75">
      <c r="O366" s="71"/>
    </row>
    <row r="367" ht="15.75">
      <c r="O367" s="71"/>
    </row>
    <row r="368" ht="15.75">
      <c r="O368" s="71"/>
    </row>
    <row r="369" ht="15.75">
      <c r="O369" s="71"/>
    </row>
    <row r="370" ht="15.75">
      <c r="O370" s="71"/>
    </row>
    <row r="371" ht="15.75">
      <c r="O371" s="71"/>
    </row>
    <row r="372" ht="15.75">
      <c r="O372" s="71"/>
    </row>
    <row r="373" ht="15.75">
      <c r="O373" s="71"/>
    </row>
    <row r="374" ht="15.75">
      <c r="O374" s="71"/>
    </row>
    <row r="375" ht="15.75">
      <c r="O375" s="71"/>
    </row>
    <row r="376" ht="15.75">
      <c r="O376" s="71"/>
    </row>
    <row r="377" ht="15.75">
      <c r="O377" s="71"/>
    </row>
    <row r="378" ht="15.75">
      <c r="O378" s="71"/>
    </row>
    <row r="379" ht="15.75">
      <c r="O379" s="71"/>
    </row>
    <row r="380" ht="15.75">
      <c r="O380" s="71"/>
    </row>
    <row r="381" ht="15.75">
      <c r="O381" s="71"/>
    </row>
    <row r="382" ht="15.75">
      <c r="O382" s="71"/>
    </row>
    <row r="383" ht="15.75">
      <c r="O383" s="71"/>
    </row>
    <row r="384" ht="15.75">
      <c r="O384" s="71"/>
    </row>
    <row r="385" ht="15.75">
      <c r="O385" s="71"/>
    </row>
    <row r="386" ht="15.75">
      <c r="O386" s="71"/>
    </row>
    <row r="387" ht="15.75">
      <c r="O387" s="71"/>
    </row>
    <row r="388" ht="15.75">
      <c r="O388" s="71"/>
    </row>
    <row r="389" ht="15.75">
      <c r="O389" s="71"/>
    </row>
    <row r="390" ht="15.75">
      <c r="O390" s="71"/>
    </row>
    <row r="391" ht="15.75">
      <c r="O391" s="71"/>
    </row>
    <row r="392" ht="15.75">
      <c r="O392" s="71"/>
    </row>
    <row r="393" ht="15.75">
      <c r="O393" s="71"/>
    </row>
    <row r="394" ht="15.75">
      <c r="O394" s="71"/>
    </row>
    <row r="395" ht="15.75">
      <c r="O395" s="71"/>
    </row>
    <row r="396" ht="15.75">
      <c r="O396" s="71"/>
    </row>
    <row r="397" ht="15.75">
      <c r="O397" s="71"/>
    </row>
    <row r="398" ht="15.75">
      <c r="O398" s="71"/>
    </row>
    <row r="399" ht="15.75">
      <c r="O399" s="71"/>
    </row>
    <row r="400" ht="15.75">
      <c r="O400" s="71"/>
    </row>
    <row r="401" ht="15.75">
      <c r="O401" s="71"/>
    </row>
    <row r="402" ht="15.75">
      <c r="O402" s="71"/>
    </row>
    <row r="403" ht="15.75">
      <c r="O403" s="71"/>
    </row>
    <row r="404" ht="15.75">
      <c r="O404" s="71"/>
    </row>
    <row r="405" ht="15.75">
      <c r="O405" s="71"/>
    </row>
    <row r="406" ht="15.75">
      <c r="O406" s="71"/>
    </row>
    <row r="407" ht="15.75">
      <c r="O407" s="71"/>
    </row>
    <row r="408" ht="15.75">
      <c r="O408" s="71"/>
    </row>
    <row r="409" ht="15.75">
      <c r="O409" s="71"/>
    </row>
    <row r="410" ht="15.75">
      <c r="O410" s="71"/>
    </row>
    <row r="411" ht="15.75">
      <c r="O411" s="71"/>
    </row>
    <row r="412" ht="15.75">
      <c r="O412" s="71"/>
    </row>
    <row r="413" ht="15.75">
      <c r="O413" s="71"/>
    </row>
    <row r="414" ht="15.75">
      <c r="O414" s="71"/>
    </row>
    <row r="415" ht="15.75">
      <c r="O415" s="71"/>
    </row>
    <row r="416" ht="15.75">
      <c r="O416" s="71"/>
    </row>
    <row r="417" ht="15.75">
      <c r="O417" s="71"/>
    </row>
    <row r="418" ht="15.75">
      <c r="O418" s="71"/>
    </row>
    <row r="419" ht="15.75">
      <c r="O419" s="71"/>
    </row>
    <row r="420" ht="15.75">
      <c r="O420" s="71"/>
    </row>
    <row r="421" ht="15.75">
      <c r="O421" s="71"/>
    </row>
    <row r="422" ht="15.75">
      <c r="O422" s="71"/>
    </row>
    <row r="423" ht="15.75">
      <c r="O423" s="71"/>
    </row>
    <row r="424" ht="15.75">
      <c r="O424" s="71"/>
    </row>
    <row r="425" ht="15.75">
      <c r="O425" s="71"/>
    </row>
    <row r="426" ht="15.75">
      <c r="O426" s="71"/>
    </row>
    <row r="427" ht="15.75">
      <c r="O427" s="71"/>
    </row>
    <row r="428" ht="15.75">
      <c r="O428" s="71"/>
    </row>
    <row r="429" ht="15.75">
      <c r="O429" s="71"/>
    </row>
    <row r="430" ht="15.75">
      <c r="O430" s="71"/>
    </row>
    <row r="431" ht="15.75">
      <c r="O431" s="71"/>
    </row>
    <row r="432" ht="15.75">
      <c r="O432" s="71"/>
    </row>
    <row r="433" ht="15.75">
      <c r="O433" s="71"/>
    </row>
    <row r="434" ht="15.75">
      <c r="O434" s="71"/>
    </row>
    <row r="435" ht="15.75">
      <c r="O435" s="71"/>
    </row>
    <row r="436" ht="15.75">
      <c r="O436" s="71"/>
    </row>
    <row r="437" ht="15.75">
      <c r="O437" s="71"/>
    </row>
    <row r="438" ht="15.75">
      <c r="O438" s="71"/>
    </row>
    <row r="439" ht="15.75">
      <c r="O439" s="71"/>
    </row>
    <row r="440" ht="15.75">
      <c r="O440" s="71"/>
    </row>
    <row r="441" ht="15.75">
      <c r="O441" s="71"/>
    </row>
    <row r="442" ht="15.75">
      <c r="O442" s="71"/>
    </row>
    <row r="443" ht="15.75">
      <c r="O443" s="71"/>
    </row>
    <row r="444" ht="15.75">
      <c r="O444" s="71"/>
    </row>
    <row r="445" ht="15.75">
      <c r="O445" s="71"/>
    </row>
    <row r="446" ht="15.75">
      <c r="O446" s="71"/>
    </row>
    <row r="447" ht="15.75">
      <c r="O447" s="71"/>
    </row>
    <row r="448" ht="15.75">
      <c r="O448" s="71"/>
    </row>
    <row r="449" ht="15.75">
      <c r="O449" s="71"/>
    </row>
    <row r="450" ht="15.75">
      <c r="O450" s="71"/>
    </row>
    <row r="451" ht="15.75">
      <c r="O451" s="71"/>
    </row>
    <row r="452" ht="15.75">
      <c r="O452" s="71"/>
    </row>
    <row r="453" ht="15.75">
      <c r="O453" s="71"/>
    </row>
    <row r="454" ht="15.75">
      <c r="O454" s="71"/>
    </row>
    <row r="455" ht="15.75">
      <c r="O455" s="71"/>
    </row>
    <row r="456" ht="15.75">
      <c r="O456" s="71"/>
    </row>
    <row r="457" ht="15.75">
      <c r="O457" s="71"/>
    </row>
    <row r="458" ht="15.75">
      <c r="O458" s="71"/>
    </row>
    <row r="459" ht="15.75">
      <c r="O459" s="71"/>
    </row>
    <row r="460" ht="15.75">
      <c r="O460" s="71"/>
    </row>
    <row r="461" ht="15.75">
      <c r="O461" s="71"/>
    </row>
    <row r="462" ht="15.75">
      <c r="O462" s="71"/>
    </row>
    <row r="463" ht="15.75">
      <c r="O463" s="71"/>
    </row>
    <row r="464" ht="15.75">
      <c r="O464" s="71"/>
    </row>
    <row r="465" ht="15.75">
      <c r="O465" s="71"/>
    </row>
    <row r="466" ht="15.75">
      <c r="O466" s="71"/>
    </row>
    <row r="467" ht="15.75">
      <c r="O467" s="71"/>
    </row>
    <row r="468" ht="15.75">
      <c r="O468" s="71"/>
    </row>
    <row r="469" ht="15.75">
      <c r="O469" s="71"/>
    </row>
    <row r="470" ht="15.75">
      <c r="O470" s="71"/>
    </row>
    <row r="471" ht="15.75">
      <c r="O471" s="71"/>
    </row>
    <row r="472" ht="15.75">
      <c r="O472" s="71"/>
    </row>
    <row r="473" ht="15.75">
      <c r="O473" s="71"/>
    </row>
    <row r="474" ht="15.75">
      <c r="O474" s="71"/>
    </row>
    <row r="475" ht="15.75">
      <c r="O475" s="71"/>
    </row>
    <row r="476" ht="15.75">
      <c r="O476" s="71"/>
    </row>
    <row r="477" ht="15.75">
      <c r="O477" s="71"/>
    </row>
    <row r="478" ht="15.75">
      <c r="O478" s="71"/>
    </row>
    <row r="479" ht="15.75">
      <c r="O479" s="71"/>
    </row>
    <row r="480" ht="15.75">
      <c r="O480" s="71"/>
    </row>
    <row r="481" ht="15.75">
      <c r="O481" s="71"/>
    </row>
    <row r="482" ht="15.75">
      <c r="O482" s="71"/>
    </row>
    <row r="483" ht="15.75">
      <c r="O483" s="71"/>
    </row>
    <row r="484" ht="15.75">
      <c r="O484" s="71"/>
    </row>
    <row r="485" ht="15.75">
      <c r="O485" s="71"/>
    </row>
    <row r="486" ht="15.75">
      <c r="O486" s="71"/>
    </row>
    <row r="487" ht="15.75">
      <c r="O487" s="71"/>
    </row>
    <row r="488" ht="15.75">
      <c r="O488" s="71"/>
    </row>
    <row r="489" ht="15.75">
      <c r="O489" s="71"/>
    </row>
    <row r="490" ht="15.75">
      <c r="O490" s="71"/>
    </row>
    <row r="491" ht="15.75">
      <c r="O491" s="71"/>
    </row>
    <row r="492" ht="15.75">
      <c r="O492" s="71"/>
    </row>
    <row r="493" ht="15.75">
      <c r="O493" s="71"/>
    </row>
    <row r="494" ht="15.75">
      <c r="O494" s="71"/>
    </row>
    <row r="495" ht="15.75">
      <c r="O495" s="71"/>
    </row>
    <row r="496" ht="15.75">
      <c r="O496" s="71"/>
    </row>
    <row r="497" ht="15.75">
      <c r="O497" s="71"/>
    </row>
    <row r="498" ht="15.75">
      <c r="O498" s="71"/>
    </row>
    <row r="499" ht="15.75">
      <c r="O499" s="71"/>
    </row>
    <row r="500" ht="15.75">
      <c r="O500" s="71"/>
    </row>
    <row r="501" ht="15.75">
      <c r="O501" s="71"/>
    </row>
    <row r="502" ht="15.75">
      <c r="O502" s="71"/>
    </row>
    <row r="503" ht="15.75">
      <c r="O503" s="71"/>
    </row>
    <row r="504" ht="15.75">
      <c r="O504" s="71"/>
    </row>
    <row r="505" ht="15.75">
      <c r="O505" s="71"/>
    </row>
    <row r="506" ht="15.75">
      <c r="O506" s="71"/>
    </row>
    <row r="507" ht="15.75">
      <c r="O507" s="71"/>
    </row>
    <row r="508" ht="15.75">
      <c r="O508" s="71"/>
    </row>
    <row r="509" ht="15.75">
      <c r="O509" s="71"/>
    </row>
    <row r="510" ht="15.75">
      <c r="O510" s="71"/>
    </row>
    <row r="511" ht="15.75">
      <c r="O511" s="71"/>
    </row>
  </sheetData>
  <sheetProtection/>
  <mergeCells count="11">
    <mergeCell ref="K4:K5"/>
    <mergeCell ref="A87:O87"/>
    <mergeCell ref="G4:G5"/>
    <mergeCell ref="H4:H5"/>
    <mergeCell ref="A4:E5"/>
    <mergeCell ref="F4:F5"/>
    <mergeCell ref="N1:O1"/>
    <mergeCell ref="M4:O4"/>
    <mergeCell ref="I4:I5"/>
    <mergeCell ref="J4:J5"/>
    <mergeCell ref="L4:L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13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U89"/>
  <sheetViews>
    <sheetView showGridLines="0" view="pageBreakPreview" zoomScale="60" zoomScaleNormal="65" zoomScalePageLayoutView="0" workbookViewId="0" topLeftCell="A1">
      <selection activeCell="F44" sqref="F44"/>
    </sheetView>
  </sheetViews>
  <sheetFormatPr defaultColWidth="9.77734375" defaultRowHeight="15.75"/>
  <cols>
    <col min="1" max="4" width="2.77734375" style="1" customWidth="1"/>
    <col min="5" max="5" width="45.77734375" style="1" customWidth="1"/>
    <col min="6" max="6" width="12.88671875" style="1" customWidth="1"/>
    <col min="7" max="9" width="12.88671875" style="47" customWidth="1"/>
    <col min="10" max="11" width="12.88671875" style="2" customWidth="1"/>
    <col min="12" max="12" width="1.77734375" style="2" customWidth="1"/>
    <col min="13" max="14" width="14.21484375" style="47" customWidth="1"/>
    <col min="15" max="15" width="6.88671875" style="1" customWidth="1"/>
    <col min="16" max="16" width="2.77734375" style="1" hidden="1" customWidth="1"/>
    <col min="17" max="17" width="9.77734375" style="1" customWidth="1"/>
    <col min="18" max="18" width="9.77734375" style="60" customWidth="1"/>
    <col min="19" max="19" width="12.77734375" style="1" customWidth="1"/>
    <col min="20" max="26" width="9.77734375" style="1" customWidth="1"/>
    <col min="27" max="28" width="5.77734375" style="1" customWidth="1"/>
    <col min="29" max="31" width="9.77734375" style="1" customWidth="1"/>
    <col min="32" max="32" width="12.77734375" style="1" customWidth="1"/>
    <col min="33" max="16384" width="9.77734375" style="1" customWidth="1"/>
  </cols>
  <sheetData>
    <row r="1" spans="1:16" ht="26.25">
      <c r="A1" s="300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363" t="s">
        <v>211</v>
      </c>
      <c r="O1" s="363"/>
      <c r="P1" s="6"/>
    </row>
    <row r="2" spans="1:16" ht="26.25">
      <c r="A2" s="300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"/>
      <c r="P2" s="6"/>
    </row>
    <row r="3" spans="1:16" ht="15" customHeight="1">
      <c r="A3" s="49"/>
      <c r="B3" s="6"/>
      <c r="C3" s="6"/>
      <c r="D3" s="6"/>
      <c r="E3" s="6"/>
      <c r="F3" s="6"/>
      <c r="G3" s="17"/>
      <c r="H3" s="17"/>
      <c r="I3" s="17"/>
      <c r="J3" s="18"/>
      <c r="K3" s="18"/>
      <c r="L3" s="18"/>
      <c r="M3" s="17"/>
      <c r="N3" s="17"/>
      <c r="O3" s="6"/>
      <c r="P3" s="6"/>
    </row>
    <row r="4" spans="1:16" ht="24.75" customHeight="1">
      <c r="A4" s="372" t="s">
        <v>231</v>
      </c>
      <c r="B4" s="379"/>
      <c r="C4" s="379"/>
      <c r="D4" s="379"/>
      <c r="E4" s="379"/>
      <c r="F4" s="378">
        <v>2000</v>
      </c>
      <c r="G4" s="353">
        <v>2001</v>
      </c>
      <c r="H4" s="353">
        <v>2002</v>
      </c>
      <c r="I4" s="353">
        <v>2003</v>
      </c>
      <c r="J4" s="353">
        <v>2004</v>
      </c>
      <c r="K4" s="353">
        <v>2005</v>
      </c>
      <c r="L4" s="296"/>
      <c r="M4" s="378" t="s">
        <v>449</v>
      </c>
      <c r="N4" s="378"/>
      <c r="O4" s="378"/>
      <c r="P4" s="378"/>
    </row>
    <row r="5" spans="1:16" ht="24.75" customHeight="1">
      <c r="A5" s="380"/>
      <c r="B5" s="380"/>
      <c r="C5" s="380"/>
      <c r="D5" s="380"/>
      <c r="E5" s="380"/>
      <c r="F5" s="381"/>
      <c r="G5" s="354"/>
      <c r="H5" s="354"/>
      <c r="I5" s="354"/>
      <c r="J5" s="354"/>
      <c r="K5" s="354"/>
      <c r="L5" s="297"/>
      <c r="M5" s="318" t="s">
        <v>232</v>
      </c>
      <c r="N5" s="318" t="s">
        <v>233</v>
      </c>
      <c r="O5" s="382" t="s">
        <v>234</v>
      </c>
      <c r="P5" s="382"/>
    </row>
    <row r="6" spans="1:16" ht="24" customHeight="1">
      <c r="A6" s="315"/>
      <c r="B6" s="315"/>
      <c r="C6" s="315"/>
      <c r="D6" s="315"/>
      <c r="E6" s="315"/>
      <c r="F6" s="316"/>
      <c r="G6" s="293"/>
      <c r="H6" s="293"/>
      <c r="I6" s="293"/>
      <c r="J6" s="293"/>
      <c r="K6" s="293"/>
      <c r="L6" s="293"/>
      <c r="M6" s="309"/>
      <c r="N6" s="309"/>
      <c r="O6" s="309"/>
      <c r="P6" s="309"/>
    </row>
    <row r="7" spans="1:15" s="6" customFormat="1" ht="16.5" customHeight="1">
      <c r="A7" s="3"/>
      <c r="B7" s="3" t="s">
        <v>63</v>
      </c>
      <c r="C7" s="3"/>
      <c r="D7" s="3"/>
      <c r="E7" s="3"/>
      <c r="F7" s="68"/>
      <c r="G7" s="68"/>
      <c r="H7" s="68"/>
      <c r="I7" s="68"/>
      <c r="J7" s="68"/>
      <c r="K7" s="68"/>
      <c r="L7" s="68"/>
      <c r="M7" s="86"/>
      <c r="N7" s="86"/>
      <c r="O7" s="27"/>
    </row>
    <row r="8" spans="1:15" s="6" customFormat="1" ht="14.25" customHeight="1">
      <c r="A8" s="3"/>
      <c r="B8" s="3" t="s">
        <v>390</v>
      </c>
      <c r="C8" s="3"/>
      <c r="D8" s="3"/>
      <c r="E8" s="3"/>
      <c r="F8" s="68">
        <v>44684000</v>
      </c>
      <c r="G8" s="68">
        <v>266920145</v>
      </c>
      <c r="H8" s="68">
        <v>94711449</v>
      </c>
      <c r="I8" s="68">
        <v>96261375</v>
      </c>
      <c r="J8" s="68">
        <v>28476676</v>
      </c>
      <c r="K8" s="68">
        <v>107092425</v>
      </c>
      <c r="L8" s="68"/>
      <c r="M8" s="86">
        <v>1509897722</v>
      </c>
      <c r="N8" s="86">
        <v>108018000</v>
      </c>
      <c r="O8" s="32">
        <f>(N8/M8)*100</f>
        <v>7.153994500827521</v>
      </c>
    </row>
    <row r="9" spans="1:15" s="6" customFormat="1" ht="6" customHeight="1">
      <c r="A9" s="3"/>
      <c r="B9" s="3"/>
      <c r="C9" s="3"/>
      <c r="D9" s="3"/>
      <c r="E9" s="3"/>
      <c r="F9" s="68"/>
      <c r="G9" s="68"/>
      <c r="H9" s="68"/>
      <c r="I9" s="68"/>
      <c r="J9" s="68"/>
      <c r="K9" s="68"/>
      <c r="L9" s="68"/>
      <c r="M9" s="86"/>
      <c r="N9" s="86"/>
      <c r="O9" s="32"/>
    </row>
    <row r="10" spans="1:15" s="6" customFormat="1" ht="17.25" customHeight="1">
      <c r="A10" s="251"/>
      <c r="B10" s="232"/>
      <c r="C10" s="232" t="s">
        <v>360</v>
      </c>
      <c r="D10" s="232"/>
      <c r="E10" s="232"/>
      <c r="F10" s="236">
        <v>39481000</v>
      </c>
      <c r="G10" s="236">
        <v>253908690</v>
      </c>
      <c r="H10" s="236">
        <v>93910319</v>
      </c>
      <c r="I10" s="236">
        <v>95664775</v>
      </c>
      <c r="J10" s="236">
        <v>27959527</v>
      </c>
      <c r="K10" s="236">
        <v>103874022</v>
      </c>
      <c r="L10" s="236"/>
      <c r="M10" s="256">
        <v>1461490595</v>
      </c>
      <c r="N10" s="236">
        <v>107015000</v>
      </c>
      <c r="O10" s="243">
        <f>(N10/M10)*100</f>
        <v>7.322318759088558</v>
      </c>
    </row>
    <row r="11" spans="1:15" s="6" customFormat="1" ht="20.25" customHeight="1">
      <c r="A11" s="55"/>
      <c r="B11" s="3"/>
      <c r="C11" s="3" t="s">
        <v>361</v>
      </c>
      <c r="D11" s="3"/>
      <c r="E11" s="3"/>
      <c r="F11" s="68">
        <v>5203000</v>
      </c>
      <c r="G11" s="68">
        <v>13011455</v>
      </c>
      <c r="H11" s="68">
        <v>801130</v>
      </c>
      <c r="I11" s="68">
        <v>596600</v>
      </c>
      <c r="J11" s="68">
        <v>517149</v>
      </c>
      <c r="K11" s="68">
        <v>3218403</v>
      </c>
      <c r="L11" s="68"/>
      <c r="M11" s="54">
        <v>48407127</v>
      </c>
      <c r="N11" s="68">
        <v>1004000</v>
      </c>
      <c r="O11" s="32">
        <f>(N11/M11)*100</f>
        <v>2.074074753496525</v>
      </c>
    </row>
    <row r="12" spans="1:15" s="6" customFormat="1" ht="24" customHeight="1">
      <c r="A12" s="55"/>
      <c r="B12" s="3"/>
      <c r="C12" s="3"/>
      <c r="D12" s="3"/>
      <c r="E12" s="3"/>
      <c r="F12" s="68"/>
      <c r="G12" s="68"/>
      <c r="H12" s="68"/>
      <c r="I12" s="68"/>
      <c r="J12" s="68"/>
      <c r="K12" s="68"/>
      <c r="L12" s="68"/>
      <c r="M12" s="54"/>
      <c r="N12" s="68"/>
      <c r="O12" s="32"/>
    </row>
    <row r="13" spans="1:15" s="6" customFormat="1" ht="16.5" customHeight="1">
      <c r="A13" s="232"/>
      <c r="B13" s="232" t="s">
        <v>362</v>
      </c>
      <c r="C13" s="232"/>
      <c r="D13" s="232"/>
      <c r="E13" s="232"/>
      <c r="F13" s="236">
        <v>1533075</v>
      </c>
      <c r="G13" s="236">
        <v>1741245</v>
      </c>
      <c r="H13" s="236">
        <v>1990263</v>
      </c>
      <c r="I13" s="236">
        <v>2137519</v>
      </c>
      <c r="J13" s="236">
        <v>2356537</v>
      </c>
      <c r="K13" s="236">
        <v>3061363</v>
      </c>
      <c r="L13" s="236"/>
      <c r="M13" s="233">
        <v>19861000</v>
      </c>
      <c r="N13" s="236">
        <v>3245755</v>
      </c>
      <c r="O13" s="243">
        <f>(N13/M13)*100</f>
        <v>16.34235436282161</v>
      </c>
    </row>
    <row r="14" spans="1:15" s="6" customFormat="1" ht="6" customHeight="1">
      <c r="A14" s="3"/>
      <c r="B14" s="3"/>
      <c r="C14" s="3"/>
      <c r="D14" s="3"/>
      <c r="E14" s="3"/>
      <c r="F14" s="68"/>
      <c r="G14" s="68"/>
      <c r="H14" s="68"/>
      <c r="I14" s="68"/>
      <c r="J14" s="68"/>
      <c r="K14" s="68"/>
      <c r="L14" s="68"/>
      <c r="M14" s="54"/>
      <c r="N14" s="68"/>
      <c r="O14" s="32"/>
    </row>
    <row r="15" spans="1:17" ht="17.25" customHeight="1">
      <c r="A15" s="61"/>
      <c r="B15" s="61" t="s">
        <v>61</v>
      </c>
      <c r="C15" s="61"/>
      <c r="D15" s="61"/>
      <c r="E15" s="61"/>
      <c r="F15" s="63">
        <v>20</v>
      </c>
      <c r="G15" s="63">
        <v>20</v>
      </c>
      <c r="H15" s="63">
        <v>23</v>
      </c>
      <c r="I15" s="63">
        <v>23</v>
      </c>
      <c r="J15" s="63">
        <v>23</v>
      </c>
      <c r="K15" s="63">
        <v>23</v>
      </c>
      <c r="L15" s="63"/>
      <c r="M15" s="64">
        <v>1421</v>
      </c>
      <c r="N15" s="63">
        <v>24</v>
      </c>
      <c r="O15" s="32">
        <f>(N15/M15)*100</f>
        <v>1.688951442646024</v>
      </c>
      <c r="P15" s="58"/>
      <c r="Q15" s="59"/>
    </row>
    <row r="16" spans="1:17" ht="6" customHeight="1">
      <c r="A16" s="61"/>
      <c r="B16" s="61"/>
      <c r="C16" s="61"/>
      <c r="D16" s="61"/>
      <c r="E16" s="61"/>
      <c r="F16" s="63"/>
      <c r="G16" s="63"/>
      <c r="H16" s="63"/>
      <c r="I16" s="63"/>
      <c r="J16" s="63"/>
      <c r="K16" s="63"/>
      <c r="L16" s="63"/>
      <c r="M16" s="64"/>
      <c r="N16" s="63"/>
      <c r="O16" s="317"/>
      <c r="P16" s="58"/>
      <c r="Q16" s="59"/>
    </row>
    <row r="17" spans="1:17" ht="17.25" customHeight="1">
      <c r="A17" s="252"/>
      <c r="B17" s="252" t="s">
        <v>62</v>
      </c>
      <c r="C17" s="252"/>
      <c r="D17" s="252"/>
      <c r="E17" s="252"/>
      <c r="F17" s="257">
        <v>14</v>
      </c>
      <c r="G17" s="257">
        <v>14</v>
      </c>
      <c r="H17" s="257">
        <v>12</v>
      </c>
      <c r="I17" s="257">
        <v>12</v>
      </c>
      <c r="J17" s="257">
        <v>18</v>
      </c>
      <c r="K17" s="257">
        <v>11</v>
      </c>
      <c r="L17" s="257"/>
      <c r="M17" s="258">
        <v>680</v>
      </c>
      <c r="N17" s="257">
        <v>11</v>
      </c>
      <c r="O17" s="243">
        <f>(N17/M17)*100</f>
        <v>1.6176470588235297</v>
      </c>
      <c r="P17" s="58"/>
      <c r="Q17" s="59"/>
    </row>
    <row r="18" spans="1:18" s="6" customFormat="1" ht="24" customHeight="1">
      <c r="A18" s="322"/>
      <c r="B18" s="322"/>
      <c r="C18" s="322"/>
      <c r="D18" s="322"/>
      <c r="E18" s="322"/>
      <c r="F18" s="323"/>
      <c r="G18" s="323"/>
      <c r="H18" s="323"/>
      <c r="I18" s="323"/>
      <c r="J18" s="323"/>
      <c r="K18" s="323"/>
      <c r="L18" s="323"/>
      <c r="M18" s="324"/>
      <c r="N18" s="323"/>
      <c r="O18" s="325"/>
      <c r="P18" s="79"/>
      <c r="Q18" s="16"/>
      <c r="R18" s="40"/>
    </row>
    <row r="19" spans="1:16" ht="15" customHeight="1">
      <c r="A19" s="87"/>
      <c r="B19" s="87"/>
      <c r="C19" s="87"/>
      <c r="D19" s="87"/>
      <c r="E19" s="87"/>
      <c r="F19" s="319"/>
      <c r="G19" s="320"/>
      <c r="H19" s="320"/>
      <c r="I19" s="320"/>
      <c r="J19" s="320"/>
      <c r="K19" s="320"/>
      <c r="L19" s="320"/>
      <c r="M19" s="321"/>
      <c r="N19" s="320"/>
      <c r="O19" s="58"/>
      <c r="P19" s="58"/>
    </row>
    <row r="20" spans="1:18" s="153" customFormat="1" ht="15" customHeight="1">
      <c r="A20" s="153" t="s">
        <v>215</v>
      </c>
      <c r="B20" s="155" t="s">
        <v>229</v>
      </c>
      <c r="C20" s="155"/>
      <c r="D20" s="155"/>
      <c r="E20" s="155"/>
      <c r="F20" s="151"/>
      <c r="G20" s="152"/>
      <c r="H20" s="152"/>
      <c r="I20" s="152"/>
      <c r="J20" s="151"/>
      <c r="K20" s="151"/>
      <c r="L20" s="151"/>
      <c r="M20" s="152"/>
      <c r="N20" s="152"/>
      <c r="O20" s="151"/>
      <c r="P20" s="151"/>
      <c r="R20" s="154"/>
    </row>
    <row r="21" spans="1:18" s="153" customFormat="1" ht="15" customHeight="1">
      <c r="A21" s="153" t="s">
        <v>412</v>
      </c>
      <c r="B21" s="155" t="s">
        <v>387</v>
      </c>
      <c r="C21" s="155"/>
      <c r="D21" s="155"/>
      <c r="E21" s="155"/>
      <c r="F21" s="151"/>
      <c r="G21" s="152"/>
      <c r="H21" s="152"/>
      <c r="I21" s="152"/>
      <c r="J21" s="151"/>
      <c r="K21" s="151"/>
      <c r="L21" s="151"/>
      <c r="M21" s="152"/>
      <c r="N21" s="152"/>
      <c r="O21" s="151"/>
      <c r="P21" s="151"/>
      <c r="R21" s="154"/>
    </row>
    <row r="22" spans="1:18" s="153" customFormat="1" ht="15" customHeight="1">
      <c r="A22" s="153" t="s">
        <v>413</v>
      </c>
      <c r="B22" s="157" t="s">
        <v>424</v>
      </c>
      <c r="C22" s="155"/>
      <c r="D22" s="155"/>
      <c r="E22" s="155"/>
      <c r="F22" s="151"/>
      <c r="G22" s="152"/>
      <c r="H22" s="152"/>
      <c r="I22" s="152"/>
      <c r="J22" s="151"/>
      <c r="K22" s="151"/>
      <c r="L22" s="151"/>
      <c r="M22" s="152"/>
      <c r="N22" s="152"/>
      <c r="O22" s="151"/>
      <c r="P22" s="151"/>
      <c r="R22" s="154"/>
    </row>
    <row r="23" spans="1:18" s="153" customFormat="1" ht="15" customHeight="1">
      <c r="A23" s="153" t="s">
        <v>414</v>
      </c>
      <c r="B23" s="155" t="s">
        <v>12</v>
      </c>
      <c r="C23" s="155"/>
      <c r="D23" s="155"/>
      <c r="E23" s="155"/>
      <c r="F23" s="151"/>
      <c r="G23" s="152"/>
      <c r="H23" s="152"/>
      <c r="I23" s="152"/>
      <c r="J23" s="151"/>
      <c r="K23" s="151"/>
      <c r="L23" s="151"/>
      <c r="M23" s="152"/>
      <c r="N23" s="152"/>
      <c r="O23" s="151"/>
      <c r="P23" s="151"/>
      <c r="R23" s="154"/>
    </row>
    <row r="24" spans="1:18" s="153" customFormat="1" ht="15" customHeight="1">
      <c r="A24" s="153" t="s">
        <v>239</v>
      </c>
      <c r="B24" s="155" t="s">
        <v>438</v>
      </c>
      <c r="C24" s="155"/>
      <c r="D24" s="155"/>
      <c r="E24" s="155"/>
      <c r="F24" s="151"/>
      <c r="G24" s="152"/>
      <c r="H24" s="152"/>
      <c r="I24" s="152"/>
      <c r="J24" s="151"/>
      <c r="K24" s="151"/>
      <c r="L24" s="151"/>
      <c r="M24" s="152"/>
      <c r="N24" s="152"/>
      <c r="O24" s="151"/>
      <c r="P24" s="151"/>
      <c r="R24" s="154"/>
    </row>
    <row r="25" spans="1:18" s="153" customFormat="1" ht="15" customHeight="1">
      <c r="A25" s="153" t="s">
        <v>218</v>
      </c>
      <c r="B25" s="155" t="s">
        <v>14</v>
      </c>
      <c r="C25" s="155"/>
      <c r="D25" s="155"/>
      <c r="E25" s="155"/>
      <c r="F25" s="151"/>
      <c r="G25" s="152"/>
      <c r="H25" s="152"/>
      <c r="I25" s="152"/>
      <c r="J25" s="151"/>
      <c r="K25" s="151"/>
      <c r="L25" s="151"/>
      <c r="M25" s="152"/>
      <c r="N25" s="152"/>
      <c r="O25" s="151"/>
      <c r="P25" s="151"/>
      <c r="R25" s="154"/>
    </row>
    <row r="26" spans="1:18" s="153" customFormat="1" ht="15" customHeight="1">
      <c r="A26" s="153" t="s">
        <v>219</v>
      </c>
      <c r="B26" s="155" t="s">
        <v>13</v>
      </c>
      <c r="C26" s="155"/>
      <c r="D26" s="155"/>
      <c r="E26" s="155"/>
      <c r="F26" s="151"/>
      <c r="G26" s="152"/>
      <c r="H26" s="152"/>
      <c r="I26" s="152"/>
      <c r="J26" s="151"/>
      <c r="K26" s="151"/>
      <c r="L26" s="151"/>
      <c r="M26" s="152"/>
      <c r="N26" s="152"/>
      <c r="O26" s="151"/>
      <c r="P26" s="151"/>
      <c r="R26" s="154"/>
    </row>
    <row r="27" spans="1:18" s="153" customFormat="1" ht="15" customHeight="1">
      <c r="A27" s="153" t="s">
        <v>220</v>
      </c>
      <c r="B27" s="155" t="s">
        <v>427</v>
      </c>
      <c r="C27" s="155"/>
      <c r="D27" s="155"/>
      <c r="E27" s="155"/>
      <c r="F27" s="151"/>
      <c r="G27" s="152"/>
      <c r="H27" s="152"/>
      <c r="I27" s="152"/>
      <c r="J27" s="151"/>
      <c r="K27" s="151"/>
      <c r="L27" s="151"/>
      <c r="M27" s="152"/>
      <c r="N27" s="152"/>
      <c r="O27" s="151"/>
      <c r="P27" s="151"/>
      <c r="R27" s="154"/>
    </row>
    <row r="28" spans="1:18" s="153" customFormat="1" ht="15" customHeight="1">
      <c r="A28" s="153" t="s">
        <v>221</v>
      </c>
      <c r="B28" s="151" t="s">
        <v>32</v>
      </c>
      <c r="C28" s="155"/>
      <c r="D28" s="155"/>
      <c r="E28" s="155"/>
      <c r="F28" s="151"/>
      <c r="G28" s="152"/>
      <c r="H28" s="152"/>
      <c r="I28" s="152"/>
      <c r="J28" s="151"/>
      <c r="K28" s="151"/>
      <c r="L28" s="151"/>
      <c r="M28" s="152"/>
      <c r="N28" s="152"/>
      <c r="O28" s="151"/>
      <c r="P28" s="151"/>
      <c r="R28" s="154"/>
    </row>
    <row r="29" spans="1:18" s="153" customFormat="1" ht="33.75" customHeight="1">
      <c r="A29" s="184" t="s">
        <v>222</v>
      </c>
      <c r="B29" s="370" t="s">
        <v>411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151"/>
      <c r="R29" s="154"/>
    </row>
    <row r="30" spans="1:18" s="153" customFormat="1" ht="16.5">
      <c r="A30" s="153" t="s">
        <v>388</v>
      </c>
      <c r="B30" s="155" t="s">
        <v>72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1"/>
      <c r="R30" s="154"/>
    </row>
    <row r="31" spans="1:18" s="153" customFormat="1" ht="15" customHeight="1">
      <c r="A31" s="153" t="s">
        <v>223</v>
      </c>
      <c r="B31" s="153" t="s">
        <v>425</v>
      </c>
      <c r="C31" s="155"/>
      <c r="D31" s="155"/>
      <c r="E31" s="155"/>
      <c r="F31" s="151"/>
      <c r="G31" s="152"/>
      <c r="H31" s="152"/>
      <c r="I31" s="152"/>
      <c r="J31" s="151"/>
      <c r="K31" s="151"/>
      <c r="L31" s="151"/>
      <c r="M31" s="152"/>
      <c r="N31" s="152"/>
      <c r="O31" s="151"/>
      <c r="P31" s="151"/>
      <c r="R31" s="154"/>
    </row>
    <row r="32" spans="1:18" s="153" customFormat="1" ht="16.5">
      <c r="A32" s="153" t="s">
        <v>224</v>
      </c>
      <c r="B32" s="151" t="s">
        <v>428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1"/>
      <c r="R32" s="154"/>
    </row>
    <row r="33" spans="1:18" s="153" customFormat="1" ht="15" customHeight="1">
      <c r="A33" s="153" t="s">
        <v>225</v>
      </c>
      <c r="B33" s="155" t="s">
        <v>265</v>
      </c>
      <c r="C33" s="155"/>
      <c r="D33" s="155"/>
      <c r="E33" s="155"/>
      <c r="F33" s="151"/>
      <c r="G33" s="152"/>
      <c r="H33" s="152"/>
      <c r="I33" s="152"/>
      <c r="J33" s="151"/>
      <c r="K33" s="151"/>
      <c r="L33" s="151"/>
      <c r="M33" s="152"/>
      <c r="N33" s="152"/>
      <c r="O33" s="151"/>
      <c r="P33" s="151"/>
      <c r="R33" s="154"/>
    </row>
    <row r="34" spans="1:18" s="153" customFormat="1" ht="15" customHeight="1">
      <c r="A34" s="153" t="s">
        <v>226</v>
      </c>
      <c r="B34" s="155" t="s">
        <v>250</v>
      </c>
      <c r="C34" s="155"/>
      <c r="D34" s="155"/>
      <c r="E34" s="155"/>
      <c r="F34" s="151"/>
      <c r="G34" s="152"/>
      <c r="H34" s="152"/>
      <c r="I34" s="152"/>
      <c r="J34" s="151"/>
      <c r="K34" s="151"/>
      <c r="L34" s="151"/>
      <c r="M34" s="152"/>
      <c r="N34" s="152"/>
      <c r="O34" s="151"/>
      <c r="P34" s="151"/>
      <c r="R34" s="154"/>
    </row>
    <row r="35" spans="1:18" s="153" customFormat="1" ht="15" customHeight="1">
      <c r="A35" s="153" t="s">
        <v>415</v>
      </c>
      <c r="B35" s="151" t="s">
        <v>429</v>
      </c>
      <c r="C35" s="155"/>
      <c r="D35" s="155"/>
      <c r="E35" s="155"/>
      <c r="F35" s="151"/>
      <c r="G35" s="152"/>
      <c r="H35" s="152"/>
      <c r="I35" s="152"/>
      <c r="J35" s="151"/>
      <c r="K35" s="151"/>
      <c r="L35" s="151"/>
      <c r="M35" s="152"/>
      <c r="N35" s="152"/>
      <c r="O35" s="151"/>
      <c r="P35" s="151"/>
      <c r="R35" s="154"/>
    </row>
    <row r="36" spans="2:21" s="158" customFormat="1" ht="9" customHeight="1">
      <c r="B36" s="159"/>
      <c r="C36" s="160"/>
      <c r="D36" s="160"/>
      <c r="E36" s="160"/>
      <c r="F36" s="160"/>
      <c r="G36" s="161"/>
      <c r="H36" s="161"/>
      <c r="I36" s="161"/>
      <c r="J36" s="160"/>
      <c r="K36" s="160"/>
      <c r="L36" s="160"/>
      <c r="M36" s="161"/>
      <c r="N36" s="161"/>
      <c r="O36" s="162"/>
      <c r="P36" s="162"/>
      <c r="Q36" s="159"/>
      <c r="R36" s="163"/>
      <c r="S36" s="159"/>
      <c r="T36" s="159"/>
      <c r="U36" s="159"/>
    </row>
    <row r="37" spans="1:21" s="158" customFormat="1" ht="16.5">
      <c r="A37" s="371" t="s">
        <v>516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162"/>
      <c r="Q37" s="159"/>
      <c r="R37" s="163"/>
      <c r="S37" s="159"/>
      <c r="T37" s="159"/>
      <c r="U37" s="159"/>
    </row>
    <row r="38" spans="1:21" ht="15" customHeight="1">
      <c r="A38" s="88"/>
      <c r="B38" s="91"/>
      <c r="C38" s="82"/>
      <c r="D38" s="82"/>
      <c r="E38" s="82"/>
      <c r="F38" s="83"/>
      <c r="G38" s="84"/>
      <c r="H38" s="84"/>
      <c r="I38" s="84"/>
      <c r="J38" s="83"/>
      <c r="K38" s="83"/>
      <c r="L38" s="83"/>
      <c r="M38" s="84"/>
      <c r="N38" s="84"/>
      <c r="O38" s="85"/>
      <c r="P38" s="87"/>
      <c r="Q38" s="89"/>
      <c r="R38" s="90"/>
      <c r="S38" s="89"/>
      <c r="T38" s="89"/>
      <c r="U38" s="89"/>
    </row>
    <row r="39" spans="1:21" ht="15" customHeight="1">
      <c r="A39" s="92"/>
      <c r="B39" s="92"/>
      <c r="C39" s="92"/>
      <c r="D39" s="92"/>
      <c r="E39" s="92"/>
      <c r="F39" s="92"/>
      <c r="G39" s="93"/>
      <c r="H39" s="93"/>
      <c r="I39" s="93"/>
      <c r="J39" s="61"/>
      <c r="K39" s="61"/>
      <c r="L39" s="61"/>
      <c r="M39" s="93"/>
      <c r="N39" s="93"/>
      <c r="O39" s="92"/>
      <c r="P39" s="89"/>
      <c r="Q39" s="89"/>
      <c r="R39" s="90"/>
      <c r="S39" s="89"/>
      <c r="T39" s="89"/>
      <c r="U39" s="89"/>
    </row>
    <row r="40" spans="1:15" ht="15" customHeight="1">
      <c r="A40" s="59"/>
      <c r="B40" s="59"/>
      <c r="C40" s="59"/>
      <c r="D40" s="59"/>
      <c r="E40" s="59"/>
      <c r="F40" s="59"/>
      <c r="G40" s="93"/>
      <c r="H40" s="93"/>
      <c r="I40" s="93"/>
      <c r="J40" s="80"/>
      <c r="K40" s="80"/>
      <c r="L40" s="80"/>
      <c r="M40" s="93"/>
      <c r="N40" s="93"/>
      <c r="O40" s="59"/>
    </row>
    <row r="41" spans="1:15" ht="15" customHeight="1">
      <c r="A41" s="59"/>
      <c r="B41" s="59"/>
      <c r="C41" s="59"/>
      <c r="D41" s="59"/>
      <c r="E41" s="59"/>
      <c r="F41" s="59"/>
      <c r="G41" s="93"/>
      <c r="H41" s="93"/>
      <c r="I41" s="93"/>
      <c r="J41" s="80"/>
      <c r="K41" s="80"/>
      <c r="L41" s="80"/>
      <c r="M41" s="93"/>
      <c r="N41" s="93"/>
      <c r="O41" s="59"/>
    </row>
    <row r="42" spans="1:15" ht="15" customHeight="1">
      <c r="A42" s="59"/>
      <c r="B42" s="59"/>
      <c r="C42" s="59"/>
      <c r="D42" s="59"/>
      <c r="E42" s="59"/>
      <c r="F42" s="59"/>
      <c r="G42" s="93"/>
      <c r="H42" s="93"/>
      <c r="I42" s="93"/>
      <c r="J42" s="80"/>
      <c r="K42" s="80"/>
      <c r="L42" s="80"/>
      <c r="M42" s="93"/>
      <c r="N42" s="93"/>
      <c r="O42" s="59"/>
    </row>
    <row r="43" spans="1:15" ht="15" customHeight="1">
      <c r="A43" s="59"/>
      <c r="B43" s="59"/>
      <c r="C43" s="59"/>
      <c r="D43" s="59"/>
      <c r="E43" s="59"/>
      <c r="F43" s="59"/>
      <c r="G43" s="93"/>
      <c r="H43" s="93"/>
      <c r="I43" s="93"/>
      <c r="J43" s="80"/>
      <c r="K43" s="80"/>
      <c r="L43" s="80"/>
      <c r="M43" s="93"/>
      <c r="N43" s="93"/>
      <c r="O43" s="59"/>
    </row>
    <row r="44" spans="1:15" ht="15" customHeight="1">
      <c r="A44" s="59"/>
      <c r="B44" s="59"/>
      <c r="C44" s="59"/>
      <c r="D44" s="59"/>
      <c r="E44" s="59"/>
      <c r="F44" s="59"/>
      <c r="G44" s="93"/>
      <c r="H44" s="93"/>
      <c r="I44" s="93"/>
      <c r="J44" s="80"/>
      <c r="K44" s="80"/>
      <c r="L44" s="80"/>
      <c r="M44" s="93"/>
      <c r="N44" s="93"/>
      <c r="O44" s="59"/>
    </row>
    <row r="45" spans="1:15" ht="15" customHeight="1">
      <c r="A45" s="59"/>
      <c r="B45" s="59"/>
      <c r="C45" s="59"/>
      <c r="D45" s="59"/>
      <c r="E45" s="59"/>
      <c r="F45" s="59"/>
      <c r="G45" s="93"/>
      <c r="H45" s="93"/>
      <c r="I45" s="93"/>
      <c r="J45" s="80"/>
      <c r="K45" s="80"/>
      <c r="L45" s="80"/>
      <c r="M45" s="93"/>
      <c r="N45" s="93"/>
      <c r="O45" s="59"/>
    </row>
    <row r="46" spans="1:15" ht="15" customHeight="1">
      <c r="A46" s="59"/>
      <c r="B46" s="59"/>
      <c r="C46" s="59"/>
      <c r="D46" s="59"/>
      <c r="E46" s="59"/>
      <c r="F46" s="59"/>
      <c r="G46" s="93"/>
      <c r="H46" s="93"/>
      <c r="I46" s="93"/>
      <c r="J46" s="80"/>
      <c r="K46" s="80"/>
      <c r="L46" s="80"/>
      <c r="M46" s="93"/>
      <c r="N46" s="93"/>
      <c r="O46" s="59"/>
    </row>
    <row r="47" spans="1:15" ht="15" customHeight="1">
      <c r="A47" s="59"/>
      <c r="B47" s="59"/>
      <c r="C47" s="59"/>
      <c r="D47" s="59"/>
      <c r="E47" s="59"/>
      <c r="F47" s="59"/>
      <c r="G47" s="93"/>
      <c r="H47" s="93"/>
      <c r="I47" s="93"/>
      <c r="J47" s="80"/>
      <c r="K47" s="80"/>
      <c r="L47" s="80"/>
      <c r="M47" s="93"/>
      <c r="N47" s="93"/>
      <c r="O47" s="59"/>
    </row>
    <row r="48" spans="1:15" ht="15" customHeight="1">
      <c r="A48" s="59"/>
      <c r="B48" s="59"/>
      <c r="C48" s="59"/>
      <c r="D48" s="59"/>
      <c r="E48" s="59"/>
      <c r="F48" s="59"/>
      <c r="G48" s="93"/>
      <c r="H48" s="93"/>
      <c r="I48" s="93"/>
      <c r="J48" s="80"/>
      <c r="K48" s="80"/>
      <c r="L48" s="80"/>
      <c r="M48" s="93"/>
      <c r="N48" s="93"/>
      <c r="O48" s="59"/>
    </row>
    <row r="49" spans="1:15" ht="15" customHeight="1">
      <c r="A49" s="59"/>
      <c r="B49" s="59"/>
      <c r="C49" s="59"/>
      <c r="D49" s="59"/>
      <c r="E49" s="59"/>
      <c r="F49" s="59"/>
      <c r="G49" s="93"/>
      <c r="H49" s="93"/>
      <c r="I49" s="93"/>
      <c r="J49" s="80"/>
      <c r="K49" s="80"/>
      <c r="L49" s="80"/>
      <c r="M49" s="93"/>
      <c r="N49" s="93"/>
      <c r="O49" s="59"/>
    </row>
    <row r="50" spans="1:15" ht="15" customHeight="1">
      <c r="A50" s="59"/>
      <c r="B50" s="59"/>
      <c r="C50" s="59"/>
      <c r="D50" s="59"/>
      <c r="E50" s="59"/>
      <c r="F50" s="59"/>
      <c r="G50" s="93"/>
      <c r="H50" s="93"/>
      <c r="I50" s="93"/>
      <c r="J50" s="80"/>
      <c r="K50" s="80"/>
      <c r="L50" s="80"/>
      <c r="M50" s="93"/>
      <c r="N50" s="93"/>
      <c r="O50" s="59"/>
    </row>
    <row r="51" spans="1:15" ht="15" customHeight="1">
      <c r="A51" s="59"/>
      <c r="B51" s="59"/>
      <c r="C51" s="59"/>
      <c r="D51" s="59"/>
      <c r="E51" s="59"/>
      <c r="F51" s="59"/>
      <c r="G51" s="93"/>
      <c r="H51" s="93"/>
      <c r="I51" s="93"/>
      <c r="J51" s="80"/>
      <c r="K51" s="80"/>
      <c r="L51" s="80"/>
      <c r="M51" s="93"/>
      <c r="N51" s="93"/>
      <c r="O51" s="59"/>
    </row>
    <row r="52" spans="1:15" ht="15" customHeight="1">
      <c r="A52" s="59"/>
      <c r="B52" s="59"/>
      <c r="C52" s="59"/>
      <c r="D52" s="59"/>
      <c r="E52" s="59"/>
      <c r="F52" s="59"/>
      <c r="G52" s="93"/>
      <c r="H52" s="93"/>
      <c r="I52" s="93"/>
      <c r="J52" s="80"/>
      <c r="K52" s="80"/>
      <c r="L52" s="80"/>
      <c r="M52" s="93"/>
      <c r="N52" s="93"/>
      <c r="O52" s="59"/>
    </row>
    <row r="53" spans="1:15" ht="15" customHeight="1">
      <c r="A53" s="59"/>
      <c r="B53" s="59"/>
      <c r="C53" s="59"/>
      <c r="D53" s="59"/>
      <c r="E53" s="59"/>
      <c r="F53" s="59"/>
      <c r="G53" s="93"/>
      <c r="H53" s="93"/>
      <c r="I53" s="93"/>
      <c r="J53" s="80"/>
      <c r="K53" s="80"/>
      <c r="L53" s="80"/>
      <c r="M53" s="93"/>
      <c r="N53" s="93"/>
      <c r="O53" s="59"/>
    </row>
    <row r="54" spans="1:15" ht="15" customHeight="1">
      <c r="A54" s="59"/>
      <c r="B54" s="59"/>
      <c r="C54" s="59"/>
      <c r="D54" s="59"/>
      <c r="E54" s="59"/>
      <c r="F54" s="59"/>
      <c r="G54" s="93"/>
      <c r="H54" s="93"/>
      <c r="I54" s="93"/>
      <c r="J54" s="80"/>
      <c r="K54" s="80"/>
      <c r="L54" s="80"/>
      <c r="M54" s="93"/>
      <c r="N54" s="93"/>
      <c r="O54" s="59"/>
    </row>
    <row r="55" spans="1:15" ht="15" customHeight="1">
      <c r="A55" s="59"/>
      <c r="B55" s="59"/>
      <c r="C55" s="59"/>
      <c r="D55" s="59"/>
      <c r="E55" s="59"/>
      <c r="F55" s="59"/>
      <c r="G55" s="93"/>
      <c r="H55" s="93"/>
      <c r="I55" s="93"/>
      <c r="J55" s="80"/>
      <c r="K55" s="80"/>
      <c r="L55" s="80"/>
      <c r="M55" s="93"/>
      <c r="N55" s="93"/>
      <c r="O55" s="59"/>
    </row>
    <row r="56" spans="1:15" ht="15" customHeight="1">
      <c r="A56" s="59"/>
      <c r="B56" s="59"/>
      <c r="C56" s="59"/>
      <c r="D56" s="59"/>
      <c r="E56" s="59"/>
      <c r="F56" s="59"/>
      <c r="G56" s="93"/>
      <c r="H56" s="93"/>
      <c r="I56" s="93"/>
      <c r="J56" s="80"/>
      <c r="K56" s="80"/>
      <c r="L56" s="80"/>
      <c r="M56" s="93"/>
      <c r="N56" s="93"/>
      <c r="O56" s="59"/>
    </row>
    <row r="57" spans="1:15" ht="15" customHeight="1">
      <c r="A57" s="59"/>
      <c r="B57" s="59"/>
      <c r="C57" s="59"/>
      <c r="D57" s="59"/>
      <c r="E57" s="59"/>
      <c r="F57" s="59"/>
      <c r="G57" s="93"/>
      <c r="H57" s="93"/>
      <c r="I57" s="93"/>
      <c r="J57" s="80"/>
      <c r="K57" s="80"/>
      <c r="L57" s="80"/>
      <c r="M57" s="93"/>
      <c r="N57" s="93"/>
      <c r="O57" s="59"/>
    </row>
    <row r="58" spans="1:15" ht="15" customHeight="1">
      <c r="A58" s="59"/>
      <c r="B58" s="59"/>
      <c r="C58" s="59"/>
      <c r="D58" s="59"/>
      <c r="E58" s="59"/>
      <c r="F58" s="59"/>
      <c r="G58" s="93"/>
      <c r="H58" s="93"/>
      <c r="I58" s="93"/>
      <c r="J58" s="80"/>
      <c r="K58" s="80"/>
      <c r="L58" s="80"/>
      <c r="M58" s="93"/>
      <c r="N58" s="93"/>
      <c r="O58" s="59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9" spans="1:15" ht="18.75">
      <c r="A89" s="355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</row>
  </sheetData>
  <sheetProtection/>
  <mergeCells count="13">
    <mergeCell ref="K4:K5"/>
    <mergeCell ref="A37:O37"/>
    <mergeCell ref="B29:O29"/>
    <mergeCell ref="A89:O89"/>
    <mergeCell ref="N1:O1"/>
    <mergeCell ref="M4:P4"/>
    <mergeCell ref="A4:E5"/>
    <mergeCell ref="G4:G5"/>
    <mergeCell ref="H4:H5"/>
    <mergeCell ref="I4:I5"/>
    <mergeCell ref="J4:J5"/>
    <mergeCell ref="F4:F5"/>
    <mergeCell ref="O5:P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Sans,Normal"&amp;22 &amp;23 &amp;24 14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T85"/>
  <sheetViews>
    <sheetView showGridLines="0" view="pageBreakPreview" zoomScale="60" zoomScaleNormal="60" zoomScalePageLayoutView="0" workbookViewId="0" topLeftCell="A55">
      <selection activeCell="E88" sqref="E88"/>
    </sheetView>
  </sheetViews>
  <sheetFormatPr defaultColWidth="9.77734375" defaultRowHeight="15.75"/>
  <cols>
    <col min="1" max="4" width="2.77734375" style="1" customWidth="1"/>
    <col min="5" max="5" width="61.10546875" style="1" customWidth="1"/>
    <col min="6" max="6" width="12.99609375" style="47" customWidth="1"/>
    <col min="7" max="7" width="13.4453125" style="47" customWidth="1"/>
    <col min="8" max="8" width="13.21484375" style="47" customWidth="1"/>
    <col min="9" max="9" width="13.4453125" style="47" customWidth="1"/>
    <col min="10" max="10" width="13.21484375" style="2" customWidth="1"/>
    <col min="11" max="11" width="13.77734375" style="2" customWidth="1"/>
    <col min="12" max="12" width="13.21484375" style="2" customWidth="1"/>
    <col min="13" max="13" width="7.77734375" style="99" customWidth="1"/>
    <col min="14" max="14" width="9.5546875" style="1" customWidth="1"/>
    <col min="15" max="15" width="21.4453125" style="1" bestFit="1" customWidth="1"/>
    <col min="16" max="17" width="9.77734375" style="1" customWidth="1"/>
    <col min="18" max="18" width="12.77734375" style="1" customWidth="1"/>
    <col min="19" max="25" width="9.77734375" style="1" customWidth="1"/>
    <col min="26" max="27" width="5.77734375" style="1" customWidth="1"/>
    <col min="28" max="30" width="9.77734375" style="1" customWidth="1"/>
    <col min="31" max="31" width="12.77734375" style="1" customWidth="1"/>
    <col min="32" max="16384" width="9.77734375" style="1" customWidth="1"/>
  </cols>
  <sheetData>
    <row r="1" spans="1:20" ht="26.25">
      <c r="A1" s="326" t="s">
        <v>75</v>
      </c>
      <c r="B1" s="94"/>
      <c r="C1" s="94"/>
      <c r="D1" s="94"/>
      <c r="E1" s="94"/>
      <c r="F1" s="94"/>
      <c r="G1" s="94"/>
      <c r="H1" s="94"/>
      <c r="I1" s="94"/>
      <c r="J1" s="363" t="s">
        <v>212</v>
      </c>
      <c r="K1" s="363"/>
      <c r="L1" s="363"/>
      <c r="M1" s="363"/>
      <c r="N1" s="2"/>
      <c r="O1" s="2"/>
      <c r="P1" s="2"/>
      <c r="Q1" s="2"/>
      <c r="R1" s="2"/>
      <c r="S1" s="2"/>
      <c r="T1" s="2"/>
    </row>
    <row r="2" spans="1:20" ht="26.25">
      <c r="A2" s="300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"/>
      <c r="O2" s="2"/>
      <c r="P2" s="2"/>
      <c r="Q2" s="2"/>
      <c r="R2" s="2"/>
      <c r="S2" s="2"/>
      <c r="T2" s="2"/>
    </row>
    <row r="3" spans="1:20" ht="1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"/>
      <c r="O3" s="2"/>
      <c r="P3" s="2"/>
      <c r="Q3" s="2"/>
      <c r="R3" s="2"/>
      <c r="S3" s="2"/>
      <c r="T3" s="2"/>
    </row>
    <row r="4" spans="1:20" ht="24.75" customHeight="1">
      <c r="A4" s="372" t="s">
        <v>231</v>
      </c>
      <c r="B4" s="372"/>
      <c r="C4" s="372"/>
      <c r="D4" s="372"/>
      <c r="E4" s="372"/>
      <c r="F4" s="353">
        <v>2000</v>
      </c>
      <c r="G4" s="353">
        <v>2001</v>
      </c>
      <c r="H4" s="383">
        <v>2002</v>
      </c>
      <c r="I4" s="383">
        <v>2003</v>
      </c>
      <c r="J4" s="383">
        <v>2004</v>
      </c>
      <c r="K4" s="383">
        <v>2005</v>
      </c>
      <c r="L4" s="383" t="s">
        <v>449</v>
      </c>
      <c r="M4" s="386" t="s">
        <v>268</v>
      </c>
      <c r="N4" s="2"/>
      <c r="O4" s="2"/>
      <c r="P4" s="2"/>
      <c r="Q4" s="2"/>
      <c r="R4" s="2"/>
      <c r="S4" s="2"/>
      <c r="T4" s="2"/>
    </row>
    <row r="5" spans="1:20" ht="24.75" customHeight="1">
      <c r="A5" s="373"/>
      <c r="B5" s="373"/>
      <c r="C5" s="373"/>
      <c r="D5" s="373"/>
      <c r="E5" s="373"/>
      <c r="F5" s="354"/>
      <c r="G5" s="354"/>
      <c r="H5" s="384"/>
      <c r="I5" s="384"/>
      <c r="J5" s="384"/>
      <c r="K5" s="384"/>
      <c r="L5" s="384"/>
      <c r="M5" s="354"/>
      <c r="N5" s="2"/>
      <c r="O5" s="2"/>
      <c r="P5" s="2"/>
      <c r="Q5" s="2"/>
      <c r="R5" s="2"/>
      <c r="S5" s="2"/>
      <c r="T5" s="2"/>
    </row>
    <row r="6" spans="1:20" s="6" customFormat="1" ht="15.75">
      <c r="A6" s="18"/>
      <c r="B6" s="18"/>
      <c r="C6" s="18"/>
      <c r="D6" s="18"/>
      <c r="E6" s="18"/>
      <c r="F6" s="4"/>
      <c r="G6" s="4"/>
      <c r="H6" s="4"/>
      <c r="I6" s="4"/>
      <c r="J6" s="19"/>
      <c r="K6" s="19"/>
      <c r="L6" s="19"/>
      <c r="M6" s="36"/>
      <c r="N6" s="18"/>
      <c r="O6" s="18"/>
      <c r="P6" s="18"/>
      <c r="Q6" s="18"/>
      <c r="R6" s="18"/>
      <c r="S6" s="18"/>
      <c r="T6" s="18"/>
    </row>
    <row r="7" spans="1:20" s="6" customFormat="1" ht="42" customHeight="1">
      <c r="A7" s="302" t="s">
        <v>443</v>
      </c>
      <c r="B7" s="18"/>
      <c r="C7" s="18"/>
      <c r="D7" s="18"/>
      <c r="E7" s="18"/>
      <c r="F7" s="23"/>
      <c r="G7" s="23"/>
      <c r="H7" s="23"/>
      <c r="I7" s="23"/>
      <c r="J7" s="96"/>
      <c r="K7" s="96"/>
      <c r="L7" s="96"/>
      <c r="M7" s="22"/>
      <c r="N7" s="18"/>
      <c r="O7" s="18"/>
      <c r="P7" s="18"/>
      <c r="Q7" s="18"/>
      <c r="R7" s="18"/>
      <c r="S7" s="18"/>
      <c r="T7" s="18"/>
    </row>
    <row r="8" spans="1:20" s="6" customFormat="1" ht="18.75" customHeight="1">
      <c r="A8" s="29"/>
      <c r="B8" s="29" t="s">
        <v>33</v>
      </c>
      <c r="C8" s="3"/>
      <c r="D8" s="3"/>
      <c r="E8" s="3"/>
      <c r="F8" s="30"/>
      <c r="G8" s="30"/>
      <c r="H8" s="30"/>
      <c r="I8" s="30"/>
      <c r="J8" s="30"/>
      <c r="K8" s="30"/>
      <c r="L8" s="30"/>
      <c r="M8" s="327"/>
      <c r="N8" s="18"/>
      <c r="O8" s="33"/>
      <c r="P8" s="36"/>
      <c r="Q8" s="18"/>
      <c r="R8" s="18"/>
      <c r="S8" s="18"/>
      <c r="T8" s="18"/>
    </row>
    <row r="9" spans="1:20" s="6" customFormat="1" ht="15.75">
      <c r="A9" s="29"/>
      <c r="B9" s="29" t="s">
        <v>393</v>
      </c>
      <c r="C9" s="3"/>
      <c r="D9" s="3"/>
      <c r="E9" s="3"/>
      <c r="F9" s="197">
        <v>168922.80136311986</v>
      </c>
      <c r="G9" s="197">
        <v>170829.88550985965</v>
      </c>
      <c r="H9" s="197">
        <v>169181.2714741914</v>
      </c>
      <c r="I9" s="197">
        <v>169402.82251931704</v>
      </c>
      <c r="J9" s="197">
        <v>176343.8697455877</v>
      </c>
      <c r="K9" s="197">
        <v>181731.0408717186</v>
      </c>
      <c r="L9" s="197">
        <v>190817.55</v>
      </c>
      <c r="M9" s="198">
        <f>(((L9/F9)^(1/6))-1)*100</f>
        <v>2.0520359589338177</v>
      </c>
      <c r="N9" s="18"/>
      <c r="O9" s="33"/>
      <c r="P9" s="36"/>
      <c r="Q9" s="18"/>
      <c r="R9" s="18"/>
      <c r="S9" s="18"/>
      <c r="T9" s="18"/>
    </row>
    <row r="10" spans="1:20" s="6" customFormat="1" ht="6" customHeight="1">
      <c r="A10" s="29"/>
      <c r="B10" s="29"/>
      <c r="C10" s="3"/>
      <c r="D10" s="3"/>
      <c r="E10" s="3"/>
      <c r="F10" s="197"/>
      <c r="G10" s="197"/>
      <c r="H10" s="197"/>
      <c r="I10" s="197"/>
      <c r="J10" s="197"/>
      <c r="K10" s="197"/>
      <c r="L10" s="197"/>
      <c r="M10" s="198"/>
      <c r="N10" s="18"/>
      <c r="O10" s="33"/>
      <c r="P10" s="36"/>
      <c r="Q10" s="18"/>
      <c r="R10" s="18"/>
      <c r="S10" s="18"/>
      <c r="T10" s="18"/>
    </row>
    <row r="11" spans="1:20" s="6" customFormat="1" ht="16.5" customHeight="1">
      <c r="A11" s="29"/>
      <c r="B11" s="29" t="s">
        <v>34</v>
      </c>
      <c r="E11" s="3"/>
      <c r="F11" s="197"/>
      <c r="G11" s="197"/>
      <c r="H11" s="197"/>
      <c r="I11" s="197"/>
      <c r="J11" s="197"/>
      <c r="K11" s="197"/>
      <c r="L11" s="197"/>
      <c r="M11" s="198"/>
      <c r="N11" s="18"/>
      <c r="O11" s="33"/>
      <c r="P11" s="36"/>
      <c r="Q11" s="18"/>
      <c r="R11" s="18"/>
      <c r="S11" s="18"/>
      <c r="T11" s="18"/>
    </row>
    <row r="12" spans="1:20" s="6" customFormat="1" ht="14.25" customHeight="1">
      <c r="A12" s="228"/>
      <c r="B12" s="228" t="s">
        <v>393</v>
      </c>
      <c r="C12" s="228"/>
      <c r="D12" s="228"/>
      <c r="E12" s="232"/>
      <c r="F12" s="245">
        <v>155323.295</v>
      </c>
      <c r="G12" s="245">
        <v>157059.358</v>
      </c>
      <c r="H12" s="245">
        <v>155547.247</v>
      </c>
      <c r="I12" s="245">
        <v>155744.408</v>
      </c>
      <c r="J12" s="245">
        <v>162122.754</v>
      </c>
      <c r="K12" s="245">
        <v>167075.5022044974</v>
      </c>
      <c r="L12" s="245">
        <v>175429.22762756376</v>
      </c>
      <c r="M12" s="259">
        <f>(((L12/F12)^(1/6))-1)*100</f>
        <v>2.0495027061264715</v>
      </c>
      <c r="N12" s="18"/>
      <c r="O12" s="33"/>
      <c r="P12" s="36"/>
      <c r="Q12" s="18"/>
      <c r="R12" s="18"/>
      <c r="S12" s="18"/>
      <c r="T12" s="18"/>
    </row>
    <row r="13" spans="1:20" s="6" customFormat="1" ht="42.75" customHeight="1">
      <c r="A13" s="302" t="s">
        <v>25</v>
      </c>
      <c r="B13" s="3"/>
      <c r="C13" s="29"/>
      <c r="D13" s="29"/>
      <c r="E13" s="3"/>
      <c r="F13" s="197"/>
      <c r="G13" s="197"/>
      <c r="H13" s="197"/>
      <c r="I13" s="197"/>
      <c r="J13" s="197"/>
      <c r="K13" s="197"/>
      <c r="L13" s="197"/>
      <c r="M13" s="198"/>
      <c r="N13" s="18"/>
      <c r="O13" s="33"/>
      <c r="P13" s="36"/>
      <c r="Q13" s="18"/>
      <c r="R13" s="18"/>
      <c r="S13" s="18"/>
      <c r="T13" s="18"/>
    </row>
    <row r="14" spans="1:20" s="6" customFormat="1" ht="17.25" customHeight="1">
      <c r="A14" s="51"/>
      <c r="B14" s="3" t="s">
        <v>56</v>
      </c>
      <c r="C14" s="37"/>
      <c r="D14" s="37"/>
      <c r="E14" s="37"/>
      <c r="F14" s="197">
        <v>93.79714568</v>
      </c>
      <c r="G14" s="197">
        <v>97.47371402</v>
      </c>
      <c r="H14" s="197">
        <v>102.529</v>
      </c>
      <c r="I14" s="197">
        <v>105.979</v>
      </c>
      <c r="J14" s="197">
        <v>111.363</v>
      </c>
      <c r="K14" s="197">
        <v>114.993</v>
      </c>
      <c r="L14" s="197">
        <v>119.011</v>
      </c>
      <c r="M14" s="198">
        <f>(((L14/F14)^(1/6))-1)*100</f>
        <v>4.047802816803903</v>
      </c>
      <c r="N14" s="18"/>
      <c r="O14" s="33"/>
      <c r="P14" s="36"/>
      <c r="Q14" s="18"/>
      <c r="R14" s="18"/>
      <c r="S14" s="18"/>
      <c r="T14" s="18"/>
    </row>
    <row r="15" spans="1:20" s="6" customFormat="1" ht="17.25" customHeight="1">
      <c r="A15" s="228"/>
      <c r="B15" s="235"/>
      <c r="C15" s="228" t="s">
        <v>26</v>
      </c>
      <c r="D15" s="228"/>
      <c r="E15" s="232"/>
      <c r="F15" s="245">
        <v>8.357344858881778</v>
      </c>
      <c r="G15" s="245">
        <v>3.919701727964142</v>
      </c>
      <c r="H15" s="245">
        <v>5.186306924718931</v>
      </c>
      <c r="I15" s="245">
        <v>3.3649016375854712</v>
      </c>
      <c r="J15" s="245">
        <v>5.080251747987807</v>
      </c>
      <c r="K15" s="245">
        <v>3.259610463080187</v>
      </c>
      <c r="L15" s="245">
        <v>3.494125729392228</v>
      </c>
      <c r="M15" s="260" t="s">
        <v>506</v>
      </c>
      <c r="N15" s="18"/>
      <c r="O15" s="33"/>
      <c r="P15" s="36"/>
      <c r="Q15" s="18"/>
      <c r="R15" s="18"/>
      <c r="S15" s="18"/>
      <c r="T15" s="18"/>
    </row>
    <row r="16" spans="1:20" s="6" customFormat="1" ht="9" customHeight="1">
      <c r="A16" s="29"/>
      <c r="B16" s="29"/>
      <c r="E16" s="3"/>
      <c r="F16" s="197"/>
      <c r="G16" s="197"/>
      <c r="H16" s="197"/>
      <c r="I16" s="197"/>
      <c r="J16" s="197"/>
      <c r="K16" s="197"/>
      <c r="L16" s="197"/>
      <c r="M16" s="199"/>
      <c r="N16" s="18"/>
      <c r="O16" s="33"/>
      <c r="P16" s="36"/>
      <c r="Q16" s="18"/>
      <c r="R16" s="18"/>
      <c r="S16" s="18"/>
      <c r="T16" s="18"/>
    </row>
    <row r="17" spans="1:20" s="6" customFormat="1" ht="16.5" customHeight="1">
      <c r="A17" s="29"/>
      <c r="B17" s="29" t="s">
        <v>493</v>
      </c>
      <c r="C17" s="3"/>
      <c r="D17" s="3"/>
      <c r="E17" s="3"/>
      <c r="F17" s="197">
        <v>328.171070420076</v>
      </c>
      <c r="G17" s="197">
        <v>340.5695877767065</v>
      </c>
      <c r="H17" s="197">
        <v>356.6937502619179</v>
      </c>
      <c r="I17" s="197">
        <v>383.67653372430925</v>
      </c>
      <c r="J17" s="197">
        <v>414.2464033993041</v>
      </c>
      <c r="K17" s="197">
        <v>461.06896542317486</v>
      </c>
      <c r="L17" s="197">
        <v>477.92191893326424</v>
      </c>
      <c r="M17" s="198">
        <f>(((L17/F17)^(1/6))-1)*100</f>
        <v>6.465633489130562</v>
      </c>
      <c r="N17" s="18"/>
      <c r="O17" s="33"/>
      <c r="P17" s="36"/>
      <c r="Q17" s="18"/>
      <c r="R17" s="18"/>
      <c r="S17" s="18"/>
      <c r="T17" s="18"/>
    </row>
    <row r="18" spans="1:20" s="6" customFormat="1" ht="17.25" customHeight="1">
      <c r="A18" s="228"/>
      <c r="B18" s="228"/>
      <c r="C18" s="228" t="s">
        <v>26</v>
      </c>
      <c r="D18" s="228"/>
      <c r="E18" s="232"/>
      <c r="F18" s="247">
        <v>11.383863510827696</v>
      </c>
      <c r="G18" s="247">
        <v>3.778065306231837</v>
      </c>
      <c r="H18" s="247">
        <v>4.734469272630171</v>
      </c>
      <c r="I18" s="247">
        <v>7.564691964066683</v>
      </c>
      <c r="J18" s="247">
        <v>7.9676151622451785</v>
      </c>
      <c r="K18" s="247">
        <v>11.303070259547221</v>
      </c>
      <c r="L18" s="247">
        <v>3.6551914732802615</v>
      </c>
      <c r="M18" s="260" t="s">
        <v>506</v>
      </c>
      <c r="N18" s="18"/>
      <c r="O18" s="33"/>
      <c r="P18" s="36"/>
      <c r="Q18" s="18"/>
      <c r="R18" s="18"/>
      <c r="S18" s="18"/>
      <c r="T18" s="18"/>
    </row>
    <row r="19" spans="1:20" s="6" customFormat="1" ht="9" customHeight="1">
      <c r="A19" s="29"/>
      <c r="B19" s="29"/>
      <c r="C19" s="29"/>
      <c r="D19" s="29"/>
      <c r="E19" s="3"/>
      <c r="F19" s="200"/>
      <c r="G19" s="200"/>
      <c r="H19" s="200"/>
      <c r="I19" s="200"/>
      <c r="J19" s="200"/>
      <c r="K19" s="200"/>
      <c r="L19" s="200"/>
      <c r="M19" s="199"/>
      <c r="N19" s="18"/>
      <c r="O19" s="33"/>
      <c r="P19" s="36"/>
      <c r="Q19" s="18"/>
      <c r="R19" s="18"/>
      <c r="S19" s="18"/>
      <c r="T19" s="18"/>
    </row>
    <row r="20" spans="1:20" s="6" customFormat="1" ht="16.5" customHeight="1">
      <c r="A20" s="29"/>
      <c r="B20" s="29" t="s">
        <v>492</v>
      </c>
      <c r="C20" s="3"/>
      <c r="D20" s="3"/>
      <c r="E20" s="3"/>
      <c r="F20" s="200">
        <v>323.91350762936105</v>
      </c>
      <c r="G20" s="200">
        <v>336.0091704946355</v>
      </c>
      <c r="H20" s="200">
        <v>355.2449121777129</v>
      </c>
      <c r="I20" s="200">
        <v>378.1995729824213</v>
      </c>
      <c r="J20" s="200">
        <v>407.06374689391237</v>
      </c>
      <c r="K20" s="200">
        <v>449.4089678575201</v>
      </c>
      <c r="L20" s="200">
        <v>465.8220006424156</v>
      </c>
      <c r="M20" s="198">
        <f>(((L20/F20)^(1/6))-1)*100</f>
        <v>6.2425508787290696</v>
      </c>
      <c r="N20" s="18"/>
      <c r="O20" s="33"/>
      <c r="P20" s="36"/>
      <c r="Q20" s="18"/>
      <c r="R20" s="18"/>
      <c r="S20" s="18"/>
      <c r="T20" s="18"/>
    </row>
    <row r="21" spans="1:20" s="6" customFormat="1" ht="17.25" customHeight="1">
      <c r="A21" s="228"/>
      <c r="B21" s="228"/>
      <c r="C21" s="228" t="s">
        <v>26</v>
      </c>
      <c r="D21" s="228"/>
      <c r="E21" s="232"/>
      <c r="F21" s="245">
        <v>10.398192107452942</v>
      </c>
      <c r="G21" s="245">
        <v>3.7342261376499764</v>
      </c>
      <c r="H21" s="245">
        <v>5.724766873106657</v>
      </c>
      <c r="I21" s="245">
        <v>6.461643789348681</v>
      </c>
      <c r="J21" s="245">
        <v>7.631995373202782</v>
      </c>
      <c r="K21" s="245">
        <v>10.402601874208074</v>
      </c>
      <c r="L21" s="245">
        <v>3.652137353453755</v>
      </c>
      <c r="M21" s="260" t="s">
        <v>506</v>
      </c>
      <c r="N21" s="18"/>
      <c r="O21" s="33"/>
      <c r="P21" s="36"/>
      <c r="Q21" s="18"/>
      <c r="R21" s="18"/>
      <c r="S21" s="18"/>
      <c r="T21" s="18"/>
    </row>
    <row r="22" spans="1:20" s="6" customFormat="1" ht="48" customHeight="1">
      <c r="A22" s="302" t="s">
        <v>19</v>
      </c>
      <c r="B22" s="3"/>
      <c r="C22" s="29"/>
      <c r="D22" s="29"/>
      <c r="E22" s="3"/>
      <c r="F22" s="197"/>
      <c r="G22" s="197"/>
      <c r="H22" s="197"/>
      <c r="I22" s="197"/>
      <c r="J22" s="197"/>
      <c r="K22" s="197"/>
      <c r="L22" s="197"/>
      <c r="M22" s="198"/>
      <c r="N22" s="18"/>
      <c r="O22" s="33"/>
      <c r="P22" s="36"/>
      <c r="Q22" s="18"/>
      <c r="R22" s="18"/>
      <c r="S22" s="18"/>
      <c r="T22" s="18"/>
    </row>
    <row r="23" spans="1:20" s="6" customFormat="1" ht="16.5" customHeight="1">
      <c r="A23" s="3"/>
      <c r="B23" s="3" t="s">
        <v>491</v>
      </c>
      <c r="C23" s="3"/>
      <c r="D23" s="3"/>
      <c r="E23" s="3"/>
      <c r="F23" s="201"/>
      <c r="G23" s="201"/>
      <c r="H23" s="201"/>
      <c r="I23" s="201"/>
      <c r="J23" s="201"/>
      <c r="K23" s="201"/>
      <c r="L23" s="201"/>
      <c r="M23" s="198"/>
      <c r="N23" s="18"/>
      <c r="O23" s="33"/>
      <c r="P23" s="18"/>
      <c r="Q23" s="18"/>
      <c r="R23" s="18"/>
      <c r="S23" s="18"/>
      <c r="T23" s="18"/>
    </row>
    <row r="24" spans="1:20" s="6" customFormat="1" ht="15.75">
      <c r="A24" s="3"/>
      <c r="B24" s="3" t="s">
        <v>394</v>
      </c>
      <c r="C24" s="3"/>
      <c r="D24" s="3"/>
      <c r="E24" s="3"/>
      <c r="F24" s="201"/>
      <c r="G24" s="201"/>
      <c r="H24" s="201"/>
      <c r="I24" s="201"/>
      <c r="J24" s="201"/>
      <c r="K24" s="201"/>
      <c r="L24" s="201"/>
      <c r="M24" s="198"/>
      <c r="N24" s="18"/>
      <c r="O24" s="33"/>
      <c r="P24" s="18"/>
      <c r="Q24" s="18"/>
      <c r="R24" s="18"/>
      <c r="S24" s="18"/>
      <c r="T24" s="18"/>
    </row>
    <row r="25" spans="1:20" s="6" customFormat="1" ht="6" customHeight="1">
      <c r="A25" s="3"/>
      <c r="B25" s="3"/>
      <c r="C25" s="3"/>
      <c r="D25" s="3"/>
      <c r="E25" s="3"/>
      <c r="F25" s="201"/>
      <c r="G25" s="201"/>
      <c r="H25" s="201"/>
      <c r="I25" s="201"/>
      <c r="J25" s="201"/>
      <c r="K25" s="201"/>
      <c r="L25" s="201"/>
      <c r="M25" s="198"/>
      <c r="N25" s="18"/>
      <c r="O25" s="33"/>
      <c r="P25" s="18"/>
      <c r="Q25" s="18"/>
      <c r="R25" s="18"/>
      <c r="S25" s="18"/>
      <c r="T25" s="18"/>
    </row>
    <row r="26" spans="1:20" s="6" customFormat="1" ht="17.25" customHeight="1">
      <c r="A26" s="3"/>
      <c r="B26" s="3"/>
      <c r="C26" s="3" t="s">
        <v>328</v>
      </c>
      <c r="D26" s="3"/>
      <c r="E26" s="3"/>
      <c r="F26" s="200">
        <f>(F27+F28)/2</f>
        <v>37.63440746953016</v>
      </c>
      <c r="G26" s="200">
        <f aca="true" t="shared" si="0" ref="G26:L26">(G27+G28)/2</f>
        <v>39.08746104840378</v>
      </c>
      <c r="H26" s="200">
        <f t="shared" si="0"/>
        <v>39.23280242663051</v>
      </c>
      <c r="I26" s="200">
        <f t="shared" si="0"/>
        <v>39.60690325441833</v>
      </c>
      <c r="J26" s="200">
        <f t="shared" si="0"/>
        <v>39.21859145317565</v>
      </c>
      <c r="K26" s="200">
        <f t="shared" si="0"/>
        <v>39.50240449418661</v>
      </c>
      <c r="L26" s="200">
        <f t="shared" si="0"/>
        <v>39.69380981589937</v>
      </c>
      <c r="M26" s="198">
        <f>(((L26/F26)^(1/6))-1)*100</f>
        <v>0.8918960214047145</v>
      </c>
      <c r="N26" s="18"/>
      <c r="O26" s="33"/>
      <c r="P26" s="36"/>
      <c r="Q26" s="18"/>
      <c r="R26" s="18"/>
      <c r="S26" s="18"/>
      <c r="T26" s="18"/>
    </row>
    <row r="27" spans="1:20" s="6" customFormat="1" ht="20.25" customHeight="1">
      <c r="A27" s="232"/>
      <c r="B27" s="228"/>
      <c r="C27" s="228" t="s">
        <v>365</v>
      </c>
      <c r="D27" s="228"/>
      <c r="E27" s="228"/>
      <c r="F27" s="247">
        <v>34.86246810916816</v>
      </c>
      <c r="G27" s="245">
        <v>36.779146419561044</v>
      </c>
      <c r="H27" s="245">
        <v>37.355284846238625</v>
      </c>
      <c r="I27" s="245">
        <v>38.0264014568924</v>
      </c>
      <c r="J27" s="245">
        <v>37.813277300360085</v>
      </c>
      <c r="K27" s="245">
        <v>38.3066795370153</v>
      </c>
      <c r="L27" s="245">
        <v>38.49224021308955</v>
      </c>
      <c r="M27" s="259">
        <f>(((L27/F27)^(1/6))-1)*100</f>
        <v>1.664464220665507</v>
      </c>
      <c r="N27" s="18"/>
      <c r="O27" s="33"/>
      <c r="P27" s="36"/>
      <c r="Q27" s="18"/>
      <c r="R27" s="18"/>
      <c r="S27" s="18"/>
      <c r="T27" s="18"/>
    </row>
    <row r="28" spans="1:20" s="6" customFormat="1" ht="17.25" customHeight="1">
      <c r="A28" s="3"/>
      <c r="B28" s="29"/>
      <c r="C28" s="29" t="s">
        <v>329</v>
      </c>
      <c r="D28" s="29"/>
      <c r="E28" s="29"/>
      <c r="F28" s="200">
        <v>40.40634682989215</v>
      </c>
      <c r="G28" s="197">
        <v>41.395775677246526</v>
      </c>
      <c r="H28" s="197">
        <v>41.1103200070224</v>
      </c>
      <c r="I28" s="197">
        <v>41.18740505194425</v>
      </c>
      <c r="J28" s="197">
        <v>40.62390560599122</v>
      </c>
      <c r="K28" s="197">
        <v>40.69812945135791</v>
      </c>
      <c r="L28" s="197">
        <v>40.8953794187092</v>
      </c>
      <c r="M28" s="198">
        <f>(((L28/F28)^(1/6))-1)*100</f>
        <v>0.20070467008490578</v>
      </c>
      <c r="N28" s="18"/>
      <c r="O28" s="33"/>
      <c r="P28" s="36"/>
      <c r="Q28" s="18"/>
      <c r="R28" s="18"/>
      <c r="S28" s="18"/>
      <c r="T28" s="18"/>
    </row>
    <row r="29" spans="1:20" s="6" customFormat="1" ht="48" customHeight="1">
      <c r="A29" s="328" t="s">
        <v>444</v>
      </c>
      <c r="B29" s="329"/>
      <c r="C29" s="330"/>
      <c r="D29" s="330"/>
      <c r="E29" s="329"/>
      <c r="F29" s="202"/>
      <c r="G29" s="202"/>
      <c r="H29" s="202"/>
      <c r="I29" s="202"/>
      <c r="J29" s="202" t="s">
        <v>106</v>
      </c>
      <c r="K29" s="202"/>
      <c r="L29" s="202"/>
      <c r="M29" s="198"/>
      <c r="N29" s="18"/>
      <c r="O29" s="33"/>
      <c r="P29" s="18"/>
      <c r="Q29" s="18"/>
      <c r="R29" s="18"/>
      <c r="S29" s="18"/>
      <c r="T29" s="18"/>
    </row>
    <row r="30" spans="1:20" s="6" customFormat="1" ht="16.5" customHeight="1">
      <c r="A30" s="29"/>
      <c r="B30" s="29" t="s">
        <v>35</v>
      </c>
      <c r="C30" s="3"/>
      <c r="D30" s="3"/>
      <c r="E30" s="29"/>
      <c r="F30" s="197"/>
      <c r="G30" s="197"/>
      <c r="H30" s="197"/>
      <c r="I30" s="197"/>
      <c r="J30" s="197"/>
      <c r="K30" s="197"/>
      <c r="L30" s="197"/>
      <c r="M30" s="198"/>
      <c r="N30" s="18"/>
      <c r="O30" s="33"/>
      <c r="P30" s="36"/>
      <c r="Q30" s="18"/>
      <c r="R30" s="18"/>
      <c r="S30" s="18"/>
      <c r="T30" s="18"/>
    </row>
    <row r="31" spans="1:20" s="6" customFormat="1" ht="15.75">
      <c r="A31" s="228"/>
      <c r="B31" s="228" t="s">
        <v>395</v>
      </c>
      <c r="C31" s="232"/>
      <c r="D31" s="232"/>
      <c r="E31" s="228"/>
      <c r="F31" s="245">
        <v>1881640.569991645</v>
      </c>
      <c r="G31" s="245">
        <v>2371779.5686724763</v>
      </c>
      <c r="H31" s="245">
        <v>1795394.7035229914</v>
      </c>
      <c r="I31" s="245">
        <v>2931865.1549544283</v>
      </c>
      <c r="J31" s="245">
        <v>3396980.730436352</v>
      </c>
      <c r="K31" s="245">
        <v>3279572.9129419224</v>
      </c>
      <c r="L31" s="245">
        <v>3487751.4170526206</v>
      </c>
      <c r="M31" s="259">
        <f>(((L31/F31)^(1/6))-1)*100</f>
        <v>10.8327585328303</v>
      </c>
      <c r="N31" s="18"/>
      <c r="O31" s="33"/>
      <c r="P31" s="36"/>
      <c r="Q31" s="18"/>
      <c r="R31" s="18"/>
      <c r="S31" s="18"/>
      <c r="T31" s="18"/>
    </row>
    <row r="32" spans="1:20" s="6" customFormat="1" ht="6" customHeight="1">
      <c r="A32" s="29"/>
      <c r="B32" s="29"/>
      <c r="C32" s="3"/>
      <c r="D32" s="3"/>
      <c r="E32" s="29"/>
      <c r="F32" s="197"/>
      <c r="G32" s="197"/>
      <c r="H32" s="197"/>
      <c r="I32" s="197"/>
      <c r="J32" s="197"/>
      <c r="K32" s="197"/>
      <c r="L32" s="197"/>
      <c r="M32" s="198"/>
      <c r="N32" s="18"/>
      <c r="O32" s="33"/>
      <c r="P32" s="36"/>
      <c r="Q32" s="18"/>
      <c r="R32" s="18"/>
      <c r="S32" s="18"/>
      <c r="T32" s="18"/>
    </row>
    <row r="33" spans="1:20" s="6" customFormat="1" ht="16.5" customHeight="1">
      <c r="A33" s="29"/>
      <c r="B33" s="29" t="s">
        <v>366</v>
      </c>
      <c r="C33" s="3"/>
      <c r="D33" s="3"/>
      <c r="E33" s="3"/>
      <c r="F33" s="197"/>
      <c r="G33" s="197"/>
      <c r="H33" s="197"/>
      <c r="I33" s="197"/>
      <c r="J33" s="197"/>
      <c r="K33" s="197"/>
      <c r="L33" s="197"/>
      <c r="M33" s="198"/>
      <c r="N33" s="18"/>
      <c r="O33" s="33"/>
      <c r="P33" s="36"/>
      <c r="Q33" s="18"/>
      <c r="R33" s="18"/>
      <c r="S33" s="18"/>
      <c r="T33" s="18"/>
    </row>
    <row r="34" spans="1:20" s="6" customFormat="1" ht="15.75">
      <c r="A34" s="29"/>
      <c r="B34" s="29" t="s">
        <v>395</v>
      </c>
      <c r="C34" s="3"/>
      <c r="D34" s="3"/>
      <c r="E34" s="3"/>
      <c r="F34" s="197">
        <v>1860677.3876148625</v>
      </c>
      <c r="G34" s="197">
        <v>2431696.138831345</v>
      </c>
      <c r="H34" s="197">
        <v>2514304.2998130997</v>
      </c>
      <c r="I34" s="197">
        <v>2506378.5128203467</v>
      </c>
      <c r="J34" s="197">
        <v>2220285.1040843707</v>
      </c>
      <c r="K34" s="197">
        <v>2515024.5190818794</v>
      </c>
      <c r="L34" s="197">
        <v>3023080.960759926</v>
      </c>
      <c r="M34" s="198">
        <f>(((L34/F34)^(1/6))-1)*100</f>
        <v>8.425087938461084</v>
      </c>
      <c r="N34" s="18"/>
      <c r="O34" s="33"/>
      <c r="P34" s="36"/>
      <c r="Q34" s="18"/>
      <c r="R34" s="18"/>
      <c r="S34" s="18"/>
      <c r="T34" s="18"/>
    </row>
    <row r="35" spans="1:20" s="6" customFormat="1" ht="6" customHeight="1">
      <c r="A35" s="29"/>
      <c r="B35" s="29"/>
      <c r="C35" s="3"/>
      <c r="D35" s="3"/>
      <c r="E35" s="3"/>
      <c r="F35" s="197"/>
      <c r="G35" s="197"/>
      <c r="H35" s="197"/>
      <c r="I35" s="197"/>
      <c r="J35" s="197"/>
      <c r="K35" s="197"/>
      <c r="L35" s="197"/>
      <c r="M35" s="198"/>
      <c r="N35" s="18"/>
      <c r="O35" s="33"/>
      <c r="P35" s="36"/>
      <c r="Q35" s="18"/>
      <c r="R35" s="18"/>
      <c r="S35" s="18"/>
      <c r="T35" s="18"/>
    </row>
    <row r="36" spans="1:20" s="6" customFormat="1" ht="17.25" customHeight="1">
      <c r="A36" s="228"/>
      <c r="B36" s="228"/>
      <c r="C36" s="228" t="s">
        <v>410</v>
      </c>
      <c r="D36" s="228"/>
      <c r="E36" s="228"/>
      <c r="F36" s="245">
        <v>699142.4006580077</v>
      </c>
      <c r="G36" s="245">
        <v>1060338.7327020133</v>
      </c>
      <c r="H36" s="245">
        <v>1000896.7909806302</v>
      </c>
      <c r="I36" s="245">
        <v>1075083.4719967276</v>
      </c>
      <c r="J36" s="245">
        <v>771919.9887675771</v>
      </c>
      <c r="K36" s="245">
        <v>1033808.0219507259</v>
      </c>
      <c r="L36" s="245">
        <v>1485015.407623737</v>
      </c>
      <c r="M36" s="259">
        <f>(((L36/F36)^(1/6))-1)*100</f>
        <v>13.377676625962408</v>
      </c>
      <c r="N36" s="18"/>
      <c r="O36" s="33"/>
      <c r="P36" s="36"/>
      <c r="Q36" s="18"/>
      <c r="R36" s="18"/>
      <c r="S36" s="18"/>
      <c r="T36" s="18"/>
    </row>
    <row r="37" spans="1:20" s="6" customFormat="1" ht="20.25" customHeight="1">
      <c r="A37" s="3"/>
      <c r="B37" s="29"/>
      <c r="C37" s="29" t="s">
        <v>248</v>
      </c>
      <c r="D37" s="29"/>
      <c r="E37" s="29"/>
      <c r="F37" s="197">
        <v>1127243.1464677013</v>
      </c>
      <c r="G37" s="197">
        <v>1335490.2972082354</v>
      </c>
      <c r="H37" s="197">
        <v>1462019.280172616</v>
      </c>
      <c r="I37" s="197">
        <v>1404894.5554416326</v>
      </c>
      <c r="J37" s="197">
        <v>1409195.7851889962</v>
      </c>
      <c r="K37" s="197">
        <v>1447795.5177211491</v>
      </c>
      <c r="L37" s="197">
        <v>1505455.2871438141</v>
      </c>
      <c r="M37" s="198">
        <f>(((L37/F37)^(1/6))-1)*100</f>
        <v>4.940157003862633</v>
      </c>
      <c r="N37" s="18"/>
      <c r="O37" s="33"/>
      <c r="P37" s="18"/>
      <c r="Q37" s="18"/>
      <c r="R37" s="18"/>
      <c r="S37" s="18"/>
      <c r="T37" s="18"/>
    </row>
    <row r="38" spans="1:20" s="6" customFormat="1" ht="17.25" customHeight="1">
      <c r="A38" s="232"/>
      <c r="B38" s="228"/>
      <c r="C38" s="228" t="s">
        <v>262</v>
      </c>
      <c r="D38" s="228"/>
      <c r="E38" s="228"/>
      <c r="F38" s="245">
        <v>34291.87096106555</v>
      </c>
      <c r="G38" s="245">
        <v>35867.10804021906</v>
      </c>
      <c r="H38" s="245">
        <v>51388.2319035321</v>
      </c>
      <c r="I38" s="245">
        <v>26400.48874419401</v>
      </c>
      <c r="J38" s="245">
        <v>39169.33012779721</v>
      </c>
      <c r="K38" s="245">
        <v>33420.97941000449</v>
      </c>
      <c r="L38" s="245">
        <v>32610.26599237494</v>
      </c>
      <c r="M38" s="259">
        <f>((L38/F38)^(1/6)-1)*100</f>
        <v>-0.8345180918993389</v>
      </c>
      <c r="N38" s="18"/>
      <c r="O38" s="33"/>
      <c r="P38" s="18"/>
      <c r="Q38" s="18"/>
      <c r="R38" s="18"/>
      <c r="S38" s="18"/>
      <c r="T38" s="18"/>
    </row>
    <row r="39" spans="1:20" s="6" customFormat="1" ht="24" customHeight="1">
      <c r="A39" s="3"/>
      <c r="B39" s="29"/>
      <c r="C39" s="3"/>
      <c r="D39" s="3"/>
      <c r="E39" s="3"/>
      <c r="F39" s="203"/>
      <c r="G39" s="203"/>
      <c r="H39" s="203"/>
      <c r="I39" s="203"/>
      <c r="J39" s="203"/>
      <c r="K39" s="203"/>
      <c r="L39" s="203"/>
      <c r="M39" s="198"/>
      <c r="N39" s="18"/>
      <c r="O39" s="33"/>
      <c r="P39" s="18"/>
      <c r="Q39" s="18"/>
      <c r="R39" s="18"/>
      <c r="S39" s="18"/>
      <c r="T39" s="18"/>
    </row>
    <row r="40" spans="1:20" s="6" customFormat="1" ht="16.5" customHeight="1">
      <c r="A40" s="29"/>
      <c r="B40" s="29" t="s">
        <v>321</v>
      </c>
      <c r="C40" s="3"/>
      <c r="D40" s="3"/>
      <c r="E40" s="3"/>
      <c r="F40" s="197"/>
      <c r="G40" s="197"/>
      <c r="H40" s="197"/>
      <c r="I40" s="197"/>
      <c r="J40" s="197"/>
      <c r="K40" s="197"/>
      <c r="L40" s="197"/>
      <c r="M40" s="198"/>
      <c r="N40" s="18"/>
      <c r="O40" s="33"/>
      <c r="P40" s="36"/>
      <c r="Q40" s="18"/>
      <c r="R40" s="18"/>
      <c r="S40" s="18"/>
      <c r="T40" s="18"/>
    </row>
    <row r="41" spans="1:20" s="6" customFormat="1" ht="15.75">
      <c r="A41" s="29"/>
      <c r="B41" s="29" t="s">
        <v>395</v>
      </c>
      <c r="C41" s="3"/>
      <c r="D41" s="3"/>
      <c r="E41" s="3"/>
      <c r="F41" s="197">
        <v>14041525.48882963</v>
      </c>
      <c r="G41" s="197">
        <v>16061243.59402981</v>
      </c>
      <c r="H41" s="197">
        <v>17376699.60701227</v>
      </c>
      <c r="I41" s="197">
        <v>17664173.657463893</v>
      </c>
      <c r="J41" s="197">
        <v>19406888.373755533</v>
      </c>
      <c r="K41" s="197">
        <v>19276019.048132792</v>
      </c>
      <c r="L41" s="197">
        <v>21903849.907879554</v>
      </c>
      <c r="M41" s="198">
        <f>(((L41/F41)^(1/6))-1)*100</f>
        <v>7.692227597699697</v>
      </c>
      <c r="N41" s="18"/>
      <c r="O41" s="33"/>
      <c r="P41" s="36"/>
      <c r="Q41" s="18"/>
      <c r="R41" s="18"/>
      <c r="S41" s="18"/>
      <c r="T41" s="18"/>
    </row>
    <row r="42" spans="1:20" s="6" customFormat="1" ht="9" customHeight="1">
      <c r="A42" s="29"/>
      <c r="B42" s="29"/>
      <c r="C42" s="3"/>
      <c r="D42" s="3"/>
      <c r="E42" s="3"/>
      <c r="F42" s="197"/>
      <c r="G42" s="197"/>
      <c r="H42" s="197"/>
      <c r="I42" s="197"/>
      <c r="J42" s="197"/>
      <c r="K42" s="197"/>
      <c r="L42" s="197"/>
      <c r="M42" s="198"/>
      <c r="N42" s="18"/>
      <c r="O42" s="33"/>
      <c r="P42" s="36"/>
      <c r="Q42" s="18"/>
      <c r="R42" s="18"/>
      <c r="S42" s="18"/>
      <c r="T42" s="18"/>
    </row>
    <row r="43" spans="1:20" s="6" customFormat="1" ht="17.25" customHeight="1">
      <c r="A43" s="232"/>
      <c r="B43" s="228"/>
      <c r="C43" s="228" t="s">
        <v>330</v>
      </c>
      <c r="D43" s="228"/>
      <c r="E43" s="232"/>
      <c r="F43" s="245">
        <v>14041525.48882963</v>
      </c>
      <c r="G43" s="245">
        <v>15392325.263749054</v>
      </c>
      <c r="H43" s="245">
        <v>16090731.883543093</v>
      </c>
      <c r="I43" s="245">
        <v>17297540.60165893</v>
      </c>
      <c r="J43" s="245">
        <v>18811157.045794863</v>
      </c>
      <c r="K43" s="245">
        <v>18191600.994661987</v>
      </c>
      <c r="L43" s="245">
        <v>20664891.0182734</v>
      </c>
      <c r="M43" s="259">
        <f>(((L43/F43)^(1/6))-1)*100</f>
        <v>6.652196566354296</v>
      </c>
      <c r="N43" s="18"/>
      <c r="O43" s="33"/>
      <c r="P43" s="36"/>
      <c r="Q43" s="18"/>
      <c r="R43" s="18"/>
      <c r="S43" s="18"/>
      <c r="T43" s="18"/>
    </row>
    <row r="44" spans="1:20" s="6" customFormat="1" ht="20.25" customHeight="1">
      <c r="A44" s="29"/>
      <c r="B44" s="29"/>
      <c r="C44" s="29" t="s">
        <v>331</v>
      </c>
      <c r="D44" s="29"/>
      <c r="E44" s="29"/>
      <c r="F44" s="200">
        <v>0</v>
      </c>
      <c r="G44" s="197">
        <v>668918.3302807563</v>
      </c>
      <c r="H44" s="204">
        <v>1285967.7234691721</v>
      </c>
      <c r="I44" s="204">
        <v>366633.05580496445</v>
      </c>
      <c r="J44" s="204">
        <v>595731.3279606728</v>
      </c>
      <c r="K44" s="204">
        <v>1084418.0534708109</v>
      </c>
      <c r="L44" s="204">
        <v>1238958.8896061552</v>
      </c>
      <c r="M44" s="198">
        <f>((L44/G44)^(1/5)-1)*100</f>
        <v>13.119313241700059</v>
      </c>
      <c r="N44" s="18"/>
      <c r="O44" s="33"/>
      <c r="P44" s="18"/>
      <c r="Q44" s="18"/>
      <c r="R44" s="18"/>
      <c r="S44" s="18"/>
      <c r="T44" s="18"/>
    </row>
    <row r="45" spans="1:20" s="6" customFormat="1" ht="24" customHeight="1">
      <c r="A45" s="3"/>
      <c r="B45" s="29"/>
      <c r="C45" s="3"/>
      <c r="D45" s="3"/>
      <c r="E45" s="29"/>
      <c r="F45" s="203" t="s">
        <v>230</v>
      </c>
      <c r="G45" s="203" t="s">
        <v>230</v>
      </c>
      <c r="H45" s="203" t="s">
        <v>230</v>
      </c>
      <c r="I45" s="203"/>
      <c r="J45" s="203"/>
      <c r="K45" s="203"/>
      <c r="L45" s="203"/>
      <c r="M45" s="198"/>
      <c r="N45" s="18"/>
      <c r="O45" s="33"/>
      <c r="P45" s="18"/>
      <c r="Q45" s="18"/>
      <c r="R45" s="18"/>
      <c r="S45" s="18"/>
      <c r="T45" s="18"/>
    </row>
    <row r="46" spans="1:20" s="6" customFormat="1" ht="16.5" customHeight="1">
      <c r="A46" s="3"/>
      <c r="B46" s="3" t="s">
        <v>367</v>
      </c>
      <c r="C46" s="3"/>
      <c r="D46" s="3"/>
      <c r="E46" s="29"/>
      <c r="F46" s="197"/>
      <c r="G46" s="197"/>
      <c r="H46" s="197"/>
      <c r="I46" s="197"/>
      <c r="J46" s="197"/>
      <c r="K46" s="197"/>
      <c r="L46" s="197"/>
      <c r="M46" s="198"/>
      <c r="N46" s="18"/>
      <c r="O46" s="33"/>
      <c r="P46" s="36"/>
      <c r="Q46" s="18"/>
      <c r="R46" s="18"/>
      <c r="S46" s="18"/>
      <c r="T46" s="18"/>
    </row>
    <row r="47" spans="1:20" s="6" customFormat="1" ht="15.75">
      <c r="A47" s="232"/>
      <c r="B47" s="232" t="s">
        <v>395</v>
      </c>
      <c r="C47" s="232"/>
      <c r="D47" s="232"/>
      <c r="E47" s="228"/>
      <c r="F47" s="245">
        <v>14034009.50030315</v>
      </c>
      <c r="G47" s="245">
        <v>15359911.212711599</v>
      </c>
      <c r="H47" s="245">
        <v>16746297.841254145</v>
      </c>
      <c r="I47" s="245">
        <v>17155807.5134449</v>
      </c>
      <c r="J47" s="245">
        <v>18602047.49339037</v>
      </c>
      <c r="K47" s="245">
        <v>18934559.78323627</v>
      </c>
      <c r="L47" s="245">
        <v>21491932.72601142</v>
      </c>
      <c r="M47" s="259">
        <f>(((L47/F47)^(1/6))-1)*100</f>
        <v>7.361594048087383</v>
      </c>
      <c r="N47" s="18"/>
      <c r="O47" s="33"/>
      <c r="P47" s="36"/>
      <c r="Q47" s="18"/>
      <c r="R47" s="18"/>
      <c r="S47" s="18"/>
      <c r="T47" s="18"/>
    </row>
    <row r="48" spans="1:20" s="6" customFormat="1" ht="6" customHeight="1">
      <c r="A48" s="3"/>
      <c r="B48" s="3"/>
      <c r="C48" s="3"/>
      <c r="D48" s="3"/>
      <c r="E48" s="3"/>
      <c r="F48" s="201"/>
      <c r="G48" s="201"/>
      <c r="H48" s="201"/>
      <c r="I48" s="201"/>
      <c r="J48" s="201"/>
      <c r="K48" s="201"/>
      <c r="L48" s="201"/>
      <c r="M48" s="198"/>
      <c r="N48" s="18"/>
      <c r="O48" s="33"/>
      <c r="P48" s="18"/>
      <c r="Q48" s="18"/>
      <c r="R48" s="18"/>
      <c r="S48" s="18"/>
      <c r="T48" s="18"/>
    </row>
    <row r="49" spans="1:20" s="6" customFormat="1" ht="17.25" customHeight="1">
      <c r="A49" s="3"/>
      <c r="B49" s="3"/>
      <c r="C49" s="3" t="s">
        <v>434</v>
      </c>
      <c r="D49" s="3"/>
      <c r="E49" s="3"/>
      <c r="F49" s="205">
        <v>111520.89047079241</v>
      </c>
      <c r="G49" s="205">
        <v>134729.46982595584</v>
      </c>
      <c r="H49" s="205">
        <v>145628.59585248484</v>
      </c>
      <c r="I49" s="205">
        <v>149250.41008931486</v>
      </c>
      <c r="J49" s="205">
        <v>153160.84697262236</v>
      </c>
      <c r="K49" s="205">
        <v>174347.82218798954</v>
      </c>
      <c r="L49" s="205">
        <v>182797.45401716785</v>
      </c>
      <c r="M49" s="198">
        <f>(((L49/F49)^(1/6))-1)*100</f>
        <v>8.58478747842586</v>
      </c>
      <c r="N49" s="18"/>
      <c r="O49" s="33"/>
      <c r="P49" s="36"/>
      <c r="Q49" s="18"/>
      <c r="R49" s="18"/>
      <c r="S49" s="18"/>
      <c r="T49" s="18"/>
    </row>
    <row r="50" spans="1:20" s="6" customFormat="1" ht="20.25" customHeight="1">
      <c r="A50" s="232"/>
      <c r="B50" s="228"/>
      <c r="C50" s="228" t="s">
        <v>435</v>
      </c>
      <c r="D50" s="228"/>
      <c r="E50" s="232"/>
      <c r="F50" s="261">
        <v>137990.5911329523</v>
      </c>
      <c r="G50" s="261">
        <v>162727.12534842044</v>
      </c>
      <c r="H50" s="261">
        <v>190366.8341543397</v>
      </c>
      <c r="I50" s="261">
        <v>209151.38911690938</v>
      </c>
      <c r="J50" s="261">
        <v>229351.73177211374</v>
      </c>
      <c r="K50" s="261">
        <v>228804.16577848786</v>
      </c>
      <c r="L50" s="261">
        <v>260960.20094323272</v>
      </c>
      <c r="M50" s="259">
        <f>(((L50/F50)^(1/6))-1)*100</f>
        <v>11.204100228659808</v>
      </c>
      <c r="N50" s="18"/>
      <c r="O50" s="33"/>
      <c r="P50" s="36"/>
      <c r="Q50" s="18"/>
      <c r="R50" s="18"/>
      <c r="S50" s="18"/>
      <c r="T50" s="18"/>
    </row>
    <row r="51" spans="1:20" s="6" customFormat="1" ht="17.25" customHeight="1">
      <c r="A51" s="3"/>
      <c r="B51" s="29"/>
      <c r="C51" s="29" t="s">
        <v>436</v>
      </c>
      <c r="D51" s="29"/>
      <c r="E51" s="3"/>
      <c r="F51" s="205">
        <v>13784498.018699404</v>
      </c>
      <c r="G51" s="205">
        <v>15062454.617537221</v>
      </c>
      <c r="H51" s="205">
        <v>16410302.411247319</v>
      </c>
      <c r="I51" s="205">
        <v>16797405.714238677</v>
      </c>
      <c r="J51" s="205">
        <v>18219534.91464563</v>
      </c>
      <c r="K51" s="205">
        <v>18531407.79526979</v>
      </c>
      <c r="L51" s="205">
        <v>21048175.071051024</v>
      </c>
      <c r="M51" s="198">
        <f>(((L51/F51)^(1/6))-1)*100</f>
        <v>7.309272028025826</v>
      </c>
      <c r="N51" s="18"/>
      <c r="O51" s="33"/>
      <c r="P51" s="36"/>
      <c r="Q51" s="18"/>
      <c r="R51" s="18"/>
      <c r="S51" s="18"/>
      <c r="T51" s="18"/>
    </row>
    <row r="52" spans="1:20" s="6" customFormat="1" ht="24" customHeight="1">
      <c r="A52" s="3"/>
      <c r="B52" s="3"/>
      <c r="C52" s="29"/>
      <c r="D52" s="29"/>
      <c r="E52" s="3"/>
      <c r="F52" s="203"/>
      <c r="G52" s="203"/>
      <c r="H52" s="203"/>
      <c r="I52" s="203"/>
      <c r="J52" s="203"/>
      <c r="K52" s="203"/>
      <c r="L52" s="203"/>
      <c r="M52" s="198"/>
      <c r="N52" s="18"/>
      <c r="O52" s="33"/>
      <c r="P52" s="18"/>
      <c r="Q52" s="18"/>
      <c r="R52" s="18"/>
      <c r="S52" s="18"/>
      <c r="T52" s="18"/>
    </row>
    <row r="53" spans="1:20" s="6" customFormat="1" ht="16.5" customHeight="1">
      <c r="A53" s="3"/>
      <c r="B53" s="3" t="s">
        <v>322</v>
      </c>
      <c r="C53" s="3"/>
      <c r="D53" s="3"/>
      <c r="E53" s="3"/>
      <c r="F53" s="205"/>
      <c r="G53" s="205"/>
      <c r="H53" s="205"/>
      <c r="I53" s="205"/>
      <c r="J53" s="205"/>
      <c r="K53" s="205"/>
      <c r="L53" s="205"/>
      <c r="M53" s="198"/>
      <c r="N53" s="18"/>
      <c r="O53" s="33"/>
      <c r="P53" s="36"/>
      <c r="Q53" s="18"/>
      <c r="R53" s="18"/>
      <c r="S53" s="18"/>
      <c r="T53" s="18"/>
    </row>
    <row r="54" spans="1:20" s="6" customFormat="1" ht="15.75">
      <c r="A54" s="3"/>
      <c r="B54" s="3" t="s">
        <v>395</v>
      </c>
      <c r="C54" s="3"/>
      <c r="D54" s="3"/>
      <c r="E54" s="3"/>
      <c r="F54" s="205">
        <v>10848879.626844153</v>
      </c>
      <c r="G54" s="205">
        <v>11938719.79745249</v>
      </c>
      <c r="H54" s="205">
        <v>13263530.175468575</v>
      </c>
      <c r="I54" s="205">
        <v>13509417.29400741</v>
      </c>
      <c r="J54" s="205">
        <v>13565703.51338249</v>
      </c>
      <c r="K54" s="205">
        <v>14223182.586104242</v>
      </c>
      <c r="L54" s="205">
        <v>15420664.313638877</v>
      </c>
      <c r="M54" s="198">
        <f>(((L54/F54)^(1/6))-1)*100</f>
        <v>6.035925693709476</v>
      </c>
      <c r="N54" s="18"/>
      <c r="O54" s="33"/>
      <c r="P54" s="36"/>
      <c r="Q54" s="18"/>
      <c r="R54" s="18"/>
      <c r="S54" s="18"/>
      <c r="T54" s="18"/>
    </row>
    <row r="55" spans="1:20" s="6" customFormat="1" ht="6" customHeight="1">
      <c r="A55" s="3"/>
      <c r="B55" s="3"/>
      <c r="C55" s="3"/>
      <c r="D55" s="3"/>
      <c r="E55" s="3"/>
      <c r="F55" s="205"/>
      <c r="G55" s="205"/>
      <c r="H55" s="205"/>
      <c r="I55" s="205"/>
      <c r="J55" s="205"/>
      <c r="K55" s="205"/>
      <c r="L55" s="205"/>
      <c r="M55" s="198"/>
      <c r="N55" s="18"/>
      <c r="O55" s="33"/>
      <c r="P55" s="36"/>
      <c r="Q55" s="18"/>
      <c r="R55" s="18"/>
      <c r="S55" s="18"/>
      <c r="T55" s="18"/>
    </row>
    <row r="56" spans="1:20" s="6" customFormat="1" ht="17.25" customHeight="1">
      <c r="A56" s="232"/>
      <c r="B56" s="232"/>
      <c r="C56" s="232" t="s">
        <v>332</v>
      </c>
      <c r="D56" s="232"/>
      <c r="E56" s="232"/>
      <c r="F56" s="261">
        <v>8933540.382603606</v>
      </c>
      <c r="G56" s="261">
        <v>9625531.719964728</v>
      </c>
      <c r="H56" s="261">
        <v>10641858.25294866</v>
      </c>
      <c r="I56" s="261">
        <v>10998231.737133319</v>
      </c>
      <c r="J56" s="261">
        <v>11230116.814112127</v>
      </c>
      <c r="K56" s="261">
        <v>11227868.015902238</v>
      </c>
      <c r="L56" s="261">
        <v>11990728.784297943</v>
      </c>
      <c r="M56" s="259">
        <f>(((L56/F56)^(1/6))-1)*100</f>
        <v>5.027653450373348</v>
      </c>
      <c r="N56" s="18"/>
      <c r="O56" s="33"/>
      <c r="P56" s="36"/>
      <c r="Q56" s="18"/>
      <c r="R56" s="18"/>
      <c r="S56" s="18"/>
      <c r="T56" s="18"/>
    </row>
    <row r="57" spans="1:20" s="6" customFormat="1" ht="20.25" customHeight="1">
      <c r="A57" s="3"/>
      <c r="B57" s="3"/>
      <c r="C57" s="3" t="s">
        <v>333</v>
      </c>
      <c r="D57" s="3"/>
      <c r="E57" s="3"/>
      <c r="F57" s="198">
        <v>861391.3153226768</v>
      </c>
      <c r="G57" s="198">
        <v>773556.769175556</v>
      </c>
      <c r="H57" s="198">
        <v>1005790.4567617613</v>
      </c>
      <c r="I57" s="205">
        <v>650921.9304494999</v>
      </c>
      <c r="J57" s="205">
        <v>858038.7592584157</v>
      </c>
      <c r="K57" s="205">
        <v>1186168.9920900294</v>
      </c>
      <c r="L57" s="205">
        <v>1146645.6722118289</v>
      </c>
      <c r="M57" s="198">
        <f>(((L57/F57)^(1/6))-1)*100</f>
        <v>4.882925163048002</v>
      </c>
      <c r="N57" s="18"/>
      <c r="O57" s="33"/>
      <c r="P57" s="36"/>
      <c r="Q57" s="18"/>
      <c r="R57" s="18"/>
      <c r="S57" s="18"/>
      <c r="T57" s="18"/>
    </row>
    <row r="58" spans="1:20" s="6" customFormat="1" ht="17.25" customHeight="1">
      <c r="A58" s="232"/>
      <c r="B58" s="232"/>
      <c r="C58" s="232" t="s">
        <v>334</v>
      </c>
      <c r="D58" s="232"/>
      <c r="E58" s="232"/>
      <c r="F58" s="259">
        <v>1053947.9289178716</v>
      </c>
      <c r="G58" s="259">
        <v>1539631.3083122082</v>
      </c>
      <c r="H58" s="259">
        <v>1615881.4657581516</v>
      </c>
      <c r="I58" s="261">
        <v>1860263.62642459</v>
      </c>
      <c r="J58" s="261">
        <v>1477547.9400119476</v>
      </c>
      <c r="K58" s="261">
        <v>1809145.5781119752</v>
      </c>
      <c r="L58" s="261">
        <v>2283289.8571291035</v>
      </c>
      <c r="M58" s="259">
        <f>(((L58/F58)^(1/6))-1)*100</f>
        <v>13.751460674995508</v>
      </c>
      <c r="N58" s="18"/>
      <c r="O58" s="33"/>
      <c r="P58" s="36"/>
      <c r="Q58" s="18"/>
      <c r="R58" s="18"/>
      <c r="S58" s="18"/>
      <c r="T58" s="18"/>
    </row>
    <row r="59" spans="1:15" s="18" customFormat="1" ht="24" customHeight="1">
      <c r="A59" s="3"/>
      <c r="B59" s="3"/>
      <c r="C59" s="3"/>
      <c r="D59" s="3"/>
      <c r="E59" s="3"/>
      <c r="F59" s="203"/>
      <c r="G59" s="203"/>
      <c r="H59" s="203"/>
      <c r="I59" s="203"/>
      <c r="J59" s="203"/>
      <c r="K59" s="203"/>
      <c r="L59" s="203"/>
      <c r="M59" s="198"/>
      <c r="O59" s="33"/>
    </row>
    <row r="60" spans="1:20" s="6" customFormat="1" ht="16.5" customHeight="1">
      <c r="A60" s="3"/>
      <c r="B60" s="3" t="s">
        <v>368</v>
      </c>
      <c r="C60" s="3"/>
      <c r="D60" s="3"/>
      <c r="E60" s="3"/>
      <c r="F60" s="198"/>
      <c r="G60" s="198"/>
      <c r="H60" s="198"/>
      <c r="I60" s="198"/>
      <c r="J60" s="198"/>
      <c r="K60" s="198"/>
      <c r="L60" s="198"/>
      <c r="M60" s="198"/>
      <c r="N60" s="18"/>
      <c r="O60" s="33"/>
      <c r="P60" s="36"/>
      <c r="Q60" s="18"/>
      <c r="R60" s="18"/>
      <c r="S60" s="18"/>
      <c r="T60" s="18"/>
    </row>
    <row r="61" spans="1:20" s="6" customFormat="1" ht="15.75">
      <c r="A61" s="3"/>
      <c r="B61" s="3" t="s">
        <v>395</v>
      </c>
      <c r="C61" s="3"/>
      <c r="D61" s="3"/>
      <c r="E61" s="3"/>
      <c r="F61" s="198">
        <v>3185129.873458997</v>
      </c>
      <c r="G61" s="198">
        <v>3421191.4152591038</v>
      </c>
      <c r="H61" s="198">
        <v>3482767.6097150594</v>
      </c>
      <c r="I61" s="198">
        <v>3646390.219437491</v>
      </c>
      <c r="J61" s="198">
        <v>5036343.980007878</v>
      </c>
      <c r="K61" s="198">
        <v>4711377.197132025</v>
      </c>
      <c r="L61" s="198">
        <v>6071268.475144306</v>
      </c>
      <c r="M61" s="198">
        <f>(((L61/F61)^(1/6))-1)*100</f>
        <v>11.350468536674585</v>
      </c>
      <c r="N61" s="18"/>
      <c r="O61" s="33"/>
      <c r="P61" s="36"/>
      <c r="Q61" s="18"/>
      <c r="R61" s="18"/>
      <c r="S61" s="18"/>
      <c r="T61" s="18"/>
    </row>
    <row r="62" spans="1:20" s="6" customFormat="1" ht="9" customHeight="1">
      <c r="A62" s="3"/>
      <c r="B62" s="3"/>
      <c r="C62" s="3"/>
      <c r="D62" s="3"/>
      <c r="E62" s="3"/>
      <c r="F62" s="198"/>
      <c r="G62" s="198"/>
      <c r="H62" s="198"/>
      <c r="I62" s="198"/>
      <c r="J62" s="198"/>
      <c r="K62" s="198"/>
      <c r="L62" s="198"/>
      <c r="M62" s="198"/>
      <c r="N62" s="18"/>
      <c r="O62" s="33"/>
      <c r="P62" s="36"/>
      <c r="Q62" s="18"/>
      <c r="R62" s="18"/>
      <c r="S62" s="18"/>
      <c r="T62" s="18"/>
    </row>
    <row r="63" spans="1:20" s="6" customFormat="1" ht="17.25" customHeight="1">
      <c r="A63" s="232"/>
      <c r="B63" s="232"/>
      <c r="C63" s="232" t="s">
        <v>335</v>
      </c>
      <c r="D63" s="232"/>
      <c r="E63" s="232"/>
      <c r="F63" s="259">
        <v>1374784.3751811702</v>
      </c>
      <c r="G63" s="259">
        <v>1482508.5037570484</v>
      </c>
      <c r="H63" s="259">
        <v>1455843.365965029</v>
      </c>
      <c r="I63" s="259">
        <v>1598587.185008077</v>
      </c>
      <c r="J63" s="259">
        <v>1612283.2799979888</v>
      </c>
      <c r="K63" s="259">
        <v>1473830.036199275</v>
      </c>
      <c r="L63" s="259">
        <v>1985462.7971823604</v>
      </c>
      <c r="M63" s="259">
        <f>(((L63/F63)^(1/6))-1)*100</f>
        <v>6.317444149079932</v>
      </c>
      <c r="N63" s="18"/>
      <c r="O63" s="33"/>
      <c r="P63" s="36"/>
      <c r="Q63" s="18"/>
      <c r="R63" s="18"/>
      <c r="S63" s="18"/>
      <c r="T63" s="18"/>
    </row>
    <row r="64" spans="1:20" s="6" customFormat="1" ht="20.25" customHeight="1">
      <c r="A64" s="3"/>
      <c r="B64" s="3"/>
      <c r="C64" s="3" t="s">
        <v>336</v>
      </c>
      <c r="D64" s="3"/>
      <c r="E64" s="3"/>
      <c r="F64" s="198">
        <v>796738.4805287966</v>
      </c>
      <c r="G64" s="198">
        <v>769692.8892308124</v>
      </c>
      <c r="H64" s="198">
        <v>742421.2221423745</v>
      </c>
      <c r="I64" s="198">
        <v>815045.6244079303</v>
      </c>
      <c r="J64" s="198">
        <v>748159.374364578</v>
      </c>
      <c r="K64" s="198">
        <v>894811.2558851979</v>
      </c>
      <c r="L64" s="198">
        <v>845386.2942754411</v>
      </c>
      <c r="M64" s="198">
        <f>(((L64/F64)^(1/6))-1)*100</f>
        <v>0.9926810585743517</v>
      </c>
      <c r="N64" s="18"/>
      <c r="O64" s="33"/>
      <c r="P64" s="36"/>
      <c r="Q64" s="18"/>
      <c r="R64" s="18"/>
      <c r="S64" s="18"/>
      <c r="T64" s="18"/>
    </row>
    <row r="65" spans="1:20" s="6" customFormat="1" ht="17.25" customHeight="1">
      <c r="A65" s="232"/>
      <c r="B65" s="232"/>
      <c r="C65" s="232" t="s">
        <v>306</v>
      </c>
      <c r="D65" s="232"/>
      <c r="E65" s="232"/>
      <c r="F65" s="259">
        <v>1013607.0177490296</v>
      </c>
      <c r="G65" s="259">
        <v>1168990.0222712425</v>
      </c>
      <c r="H65" s="259">
        <v>1284503.0216076556</v>
      </c>
      <c r="I65" s="259">
        <v>1232757.4100214841</v>
      </c>
      <c r="J65" s="259">
        <v>2675901.325645311</v>
      </c>
      <c r="K65" s="259">
        <v>2342735.9050475517</v>
      </c>
      <c r="L65" s="259">
        <v>3240419.3836865053</v>
      </c>
      <c r="M65" s="259">
        <f>(((L65/F65)^(1/6))-1)*100</f>
        <v>21.372957751471855</v>
      </c>
      <c r="N65" s="18"/>
      <c r="O65" s="33"/>
      <c r="P65" s="36"/>
      <c r="Q65" s="18"/>
      <c r="R65" s="18"/>
      <c r="S65" s="18"/>
      <c r="T65" s="18"/>
    </row>
    <row r="66" spans="1:20" s="6" customFormat="1" ht="24" customHeight="1">
      <c r="A66" s="3"/>
      <c r="B66" s="29"/>
      <c r="C66" s="3"/>
      <c r="D66" s="3"/>
      <c r="E66" s="29"/>
      <c r="F66" s="203"/>
      <c r="G66" s="203"/>
      <c r="H66" s="203"/>
      <c r="I66" s="203"/>
      <c r="J66" s="203"/>
      <c r="K66" s="203"/>
      <c r="L66" s="203"/>
      <c r="M66" s="204"/>
      <c r="N66" s="18"/>
      <c r="O66" s="33"/>
      <c r="P66" s="18"/>
      <c r="Q66" s="18"/>
      <c r="R66" s="18"/>
      <c r="S66" s="18"/>
      <c r="T66" s="18"/>
    </row>
    <row r="67" spans="1:20" s="6" customFormat="1" ht="16.5" customHeight="1">
      <c r="A67" s="3"/>
      <c r="B67" s="3" t="s">
        <v>337</v>
      </c>
      <c r="C67" s="3"/>
      <c r="D67" s="3"/>
      <c r="E67" s="3"/>
      <c r="F67" s="198"/>
      <c r="G67" s="198"/>
      <c r="H67" s="198"/>
      <c r="I67" s="198"/>
      <c r="J67" s="198"/>
      <c r="K67" s="198"/>
      <c r="L67" s="198"/>
      <c r="M67" s="198"/>
      <c r="N67" s="18"/>
      <c r="O67" s="33"/>
      <c r="P67" s="36"/>
      <c r="Q67" s="18"/>
      <c r="R67" s="18"/>
      <c r="S67" s="18"/>
      <c r="T67" s="18"/>
    </row>
    <row r="68" spans="1:20" s="6" customFormat="1" ht="15.75">
      <c r="A68" s="3"/>
      <c r="B68" s="3" t="s">
        <v>395</v>
      </c>
      <c r="C68" s="3"/>
      <c r="D68" s="3"/>
      <c r="E68" s="3"/>
      <c r="F68" s="198">
        <v>7008570.185835905</v>
      </c>
      <c r="G68" s="198">
        <v>7722211.478625389</v>
      </c>
      <c r="H68" s="198">
        <v>8570961.413692031</v>
      </c>
      <c r="I68" s="198">
        <v>8308570.970072921</v>
      </c>
      <c r="J68" s="198">
        <v>7211816.748401052</v>
      </c>
      <c r="K68" s="198">
        <v>6481919.266149295</v>
      </c>
      <c r="L68" s="198">
        <v>6168427.253933199</v>
      </c>
      <c r="M68" s="198">
        <f>(((L68/F68)^(1/6))-1)*100</f>
        <v>-2.105677879394563</v>
      </c>
      <c r="N68" s="18"/>
      <c r="O68" s="33"/>
      <c r="P68" s="36"/>
      <c r="Q68" s="18"/>
      <c r="R68" s="18"/>
      <c r="S68" s="18"/>
      <c r="T68" s="18"/>
    </row>
    <row r="69" spans="1:20" s="6" customFormat="1" ht="6" customHeight="1">
      <c r="A69" s="3"/>
      <c r="B69" s="3"/>
      <c r="C69" s="29"/>
      <c r="D69" s="29"/>
      <c r="E69" s="29"/>
      <c r="F69" s="197"/>
      <c r="G69" s="197"/>
      <c r="H69" s="197"/>
      <c r="I69" s="197"/>
      <c r="J69" s="197"/>
      <c r="K69" s="197"/>
      <c r="L69" s="197"/>
      <c r="M69" s="204"/>
      <c r="N69" s="18"/>
      <c r="O69" s="33"/>
      <c r="P69" s="18"/>
      <c r="Q69" s="18"/>
      <c r="R69" s="18"/>
      <c r="S69" s="18"/>
      <c r="T69" s="18"/>
    </row>
    <row r="70" spans="1:20" s="6" customFormat="1" ht="16.5" customHeight="1">
      <c r="A70" s="3"/>
      <c r="B70" s="3" t="s">
        <v>369</v>
      </c>
      <c r="C70" s="3"/>
      <c r="D70" s="3"/>
      <c r="E70" s="3"/>
      <c r="F70" s="198"/>
      <c r="G70" s="198"/>
      <c r="H70" s="198"/>
      <c r="I70" s="197"/>
      <c r="J70" s="197"/>
      <c r="K70" s="197"/>
      <c r="L70" s="197"/>
      <c r="M70" s="198"/>
      <c r="N70" s="18"/>
      <c r="O70" s="33"/>
      <c r="P70" s="36"/>
      <c r="Q70" s="18"/>
      <c r="R70" s="18"/>
      <c r="S70" s="18"/>
      <c r="T70" s="18"/>
    </row>
    <row r="71" spans="1:20" s="6" customFormat="1" ht="15.75">
      <c r="A71" s="232"/>
      <c r="B71" s="232" t="s">
        <v>395</v>
      </c>
      <c r="C71" s="232"/>
      <c r="D71" s="232"/>
      <c r="E71" s="232"/>
      <c r="F71" s="259">
        <v>3259731.117159917</v>
      </c>
      <c r="G71" s="259">
        <v>2690495.7250638893</v>
      </c>
      <c r="H71" s="259">
        <v>4506513.721700096</v>
      </c>
      <c r="I71" s="245">
        <v>4298170.785928143</v>
      </c>
      <c r="J71" s="245">
        <v>4632523.865391812</v>
      </c>
      <c r="K71" s="245">
        <v>4629790.990199888</v>
      </c>
      <c r="L71" s="245">
        <v>5171984.651599871</v>
      </c>
      <c r="M71" s="259">
        <f>(((L71/F71)^(1/6))-1)*100</f>
        <v>7.997219646267761</v>
      </c>
      <c r="N71" s="18"/>
      <c r="O71" s="33"/>
      <c r="P71" s="36"/>
      <c r="Q71" s="18"/>
      <c r="R71" s="18"/>
      <c r="S71" s="18"/>
      <c r="T71" s="18"/>
    </row>
    <row r="72" spans="1:20" s="6" customFormat="1" ht="6" customHeight="1">
      <c r="A72" s="3"/>
      <c r="B72" s="3"/>
      <c r="C72" s="3"/>
      <c r="D72" s="3"/>
      <c r="E72" s="3"/>
      <c r="F72" s="197"/>
      <c r="G72" s="197"/>
      <c r="H72" s="197"/>
      <c r="I72" s="197"/>
      <c r="J72" s="197"/>
      <c r="K72" s="197"/>
      <c r="L72" s="197"/>
      <c r="M72" s="204"/>
      <c r="N72" s="18"/>
      <c r="O72" s="33"/>
      <c r="P72" s="18"/>
      <c r="Q72" s="18"/>
      <c r="R72" s="18"/>
      <c r="S72" s="18"/>
      <c r="T72" s="18"/>
    </row>
    <row r="73" spans="1:20" s="6" customFormat="1" ht="16.5" customHeight="1">
      <c r="A73" s="3"/>
      <c r="B73" s="3" t="s">
        <v>370</v>
      </c>
      <c r="C73" s="3"/>
      <c r="D73" s="3"/>
      <c r="E73" s="3"/>
      <c r="F73" s="198"/>
      <c r="G73" s="198"/>
      <c r="H73" s="198"/>
      <c r="I73" s="197"/>
      <c r="J73" s="197"/>
      <c r="K73" s="197"/>
      <c r="L73" s="197"/>
      <c r="M73" s="198"/>
      <c r="N73" s="18"/>
      <c r="O73" s="33"/>
      <c r="P73" s="36"/>
      <c r="Q73" s="18"/>
      <c r="R73" s="18"/>
      <c r="S73" s="18"/>
      <c r="T73" s="18"/>
    </row>
    <row r="74" spans="1:20" s="6" customFormat="1" ht="15.75">
      <c r="A74" s="3"/>
      <c r="B74" s="3" t="s">
        <v>395</v>
      </c>
      <c r="C74" s="3"/>
      <c r="D74" s="3"/>
      <c r="E74" s="3"/>
      <c r="F74" s="198">
        <v>3101180.36515915</v>
      </c>
      <c r="G74" s="198">
        <v>2619659.4529308146</v>
      </c>
      <c r="H74" s="198">
        <v>4339801.437124504</v>
      </c>
      <c r="I74" s="197">
        <v>4332002.977263898</v>
      </c>
      <c r="J74" s="197">
        <v>4710486.95700825</v>
      </c>
      <c r="K74" s="197">
        <v>4739219.201390364</v>
      </c>
      <c r="L74" s="197">
        <v>4907869.121515498</v>
      </c>
      <c r="M74" s="198">
        <f>(((L74/F74)^(1/6))-1)*100</f>
        <v>7.951245612100855</v>
      </c>
      <c r="N74" s="18"/>
      <c r="O74" s="33"/>
      <c r="P74" s="36"/>
      <c r="Q74" s="18"/>
      <c r="R74" s="18"/>
      <c r="S74" s="18"/>
      <c r="T74" s="18"/>
    </row>
    <row r="75" spans="1:20" s="6" customFormat="1" ht="36.75" customHeight="1">
      <c r="A75" s="302" t="s">
        <v>521</v>
      </c>
      <c r="B75" s="291"/>
      <c r="C75" s="291"/>
      <c r="D75" s="291"/>
      <c r="E75" s="291"/>
      <c r="F75" s="202"/>
      <c r="G75" s="202"/>
      <c r="H75" s="202"/>
      <c r="I75" s="202"/>
      <c r="J75" s="202"/>
      <c r="K75" s="202"/>
      <c r="L75" s="202"/>
      <c r="M75" s="206"/>
      <c r="N75" s="18"/>
      <c r="O75" s="33"/>
      <c r="P75" s="18"/>
      <c r="Q75" s="18"/>
      <c r="R75" s="18"/>
      <c r="S75" s="18"/>
      <c r="T75" s="18"/>
    </row>
    <row r="76" spans="1:20" s="6" customFormat="1" ht="16.5" customHeight="1">
      <c r="A76" s="3"/>
      <c r="B76" s="3" t="s">
        <v>342</v>
      </c>
      <c r="C76" s="29"/>
      <c r="D76" s="29"/>
      <c r="E76" s="29"/>
      <c r="F76" s="198"/>
      <c r="G76" s="198"/>
      <c r="H76" s="198"/>
      <c r="I76" s="198"/>
      <c r="J76" s="198"/>
      <c r="K76" s="198"/>
      <c r="L76" s="198"/>
      <c r="M76" s="198"/>
      <c r="N76" s="18"/>
      <c r="O76" s="33"/>
      <c r="P76" s="36"/>
      <c r="Q76" s="18"/>
      <c r="R76" s="18"/>
      <c r="S76" s="18"/>
      <c r="T76" s="18"/>
    </row>
    <row r="77" spans="1:20" s="6" customFormat="1" ht="16.5" customHeight="1">
      <c r="A77" s="232"/>
      <c r="B77" s="232" t="s">
        <v>395</v>
      </c>
      <c r="C77" s="228"/>
      <c r="D77" s="228"/>
      <c r="E77" s="228"/>
      <c r="F77" s="259">
        <v>4361087.24210632</v>
      </c>
      <c r="G77" s="259">
        <v>4976299.984235128</v>
      </c>
      <c r="H77" s="259">
        <v>4338073.274003547</v>
      </c>
      <c r="I77" s="259">
        <v>7331024.421531943</v>
      </c>
      <c r="J77" s="259">
        <v>7171111.3949243035</v>
      </c>
      <c r="K77" s="259">
        <v>4067405.0653669685</v>
      </c>
      <c r="L77" s="259">
        <v>4291149.809072872</v>
      </c>
      <c r="M77" s="259">
        <f>(((L77/F77)^(1/6))-1)*100</f>
        <v>-0.2690819228163388</v>
      </c>
      <c r="N77" s="18"/>
      <c r="O77" s="33"/>
      <c r="P77" s="36"/>
      <c r="Q77" s="18"/>
      <c r="R77" s="18"/>
      <c r="S77" s="18"/>
      <c r="T77" s="18"/>
    </row>
    <row r="78" spans="1:20" s="6" customFormat="1" ht="6" customHeight="1">
      <c r="A78" s="3"/>
      <c r="B78" s="3"/>
      <c r="C78" s="29"/>
      <c r="D78" s="29"/>
      <c r="E78" s="29"/>
      <c r="F78" s="198"/>
      <c r="G78" s="198"/>
      <c r="H78" s="198"/>
      <c r="I78" s="198"/>
      <c r="J78" s="198"/>
      <c r="K78" s="198"/>
      <c r="L78" s="198"/>
      <c r="M78" s="198"/>
      <c r="N78" s="18"/>
      <c r="O78" s="33"/>
      <c r="P78" s="36"/>
      <c r="Q78" s="18"/>
      <c r="R78" s="18"/>
      <c r="S78" s="18"/>
      <c r="T78" s="18"/>
    </row>
    <row r="79" spans="1:20" s="6" customFormat="1" ht="16.5" customHeight="1">
      <c r="A79" s="3"/>
      <c r="B79" s="3" t="s">
        <v>43</v>
      </c>
      <c r="C79" s="3"/>
      <c r="D79" s="3"/>
      <c r="E79" s="29"/>
      <c r="F79" s="198"/>
      <c r="G79" s="198"/>
      <c r="H79" s="198"/>
      <c r="I79" s="198"/>
      <c r="J79" s="198"/>
      <c r="K79" s="198"/>
      <c r="L79" s="198"/>
      <c r="M79" s="198"/>
      <c r="N79" s="18"/>
      <c r="O79" s="33"/>
      <c r="P79" s="36"/>
      <c r="Q79" s="18"/>
      <c r="R79" s="18"/>
      <c r="S79" s="18"/>
      <c r="T79" s="18"/>
    </row>
    <row r="80" spans="1:20" s="6" customFormat="1" ht="16.5" customHeight="1">
      <c r="A80" s="3"/>
      <c r="B80" s="3" t="s">
        <v>395</v>
      </c>
      <c r="C80" s="3"/>
      <c r="D80" s="3"/>
      <c r="E80" s="29"/>
      <c r="F80" s="198">
        <v>1238617.9142928687</v>
      </c>
      <c r="G80" s="198">
        <v>1671188.410229723</v>
      </c>
      <c r="H80" s="198">
        <v>1608250.6164786343</v>
      </c>
      <c r="I80" s="198">
        <v>1638014.4341144974</v>
      </c>
      <c r="J80" s="198">
        <v>1854950.78124537</v>
      </c>
      <c r="K80" s="198">
        <v>680477.9542004335</v>
      </c>
      <c r="L80" s="198">
        <v>1257098.4340519118</v>
      </c>
      <c r="M80" s="198">
        <f>(((L80/F80)^(1/6))-1)*100</f>
        <v>0.24713926180848222</v>
      </c>
      <c r="N80" s="18"/>
      <c r="O80" s="33"/>
      <c r="P80" s="36"/>
      <c r="Q80" s="18"/>
      <c r="R80" s="18"/>
      <c r="S80" s="18"/>
      <c r="T80" s="18"/>
    </row>
    <row r="81" spans="1:20" s="6" customFormat="1" ht="16.5" customHeight="1">
      <c r="A81" s="3"/>
      <c r="B81" s="3"/>
      <c r="C81" s="29"/>
      <c r="D81" s="29"/>
      <c r="E81" s="29"/>
      <c r="F81" s="195"/>
      <c r="G81" s="195"/>
      <c r="H81" s="195"/>
      <c r="I81" s="195"/>
      <c r="J81" s="195"/>
      <c r="K81" s="195"/>
      <c r="L81" s="195"/>
      <c r="M81" s="327"/>
      <c r="N81" s="18"/>
      <c r="O81" s="33"/>
      <c r="P81" s="18"/>
      <c r="Q81" s="18"/>
      <c r="R81" s="18"/>
      <c r="S81" s="18"/>
      <c r="T81" s="18"/>
    </row>
    <row r="82" ht="15.75">
      <c r="A82" s="44" t="s">
        <v>267</v>
      </c>
    </row>
    <row r="83" ht="3" customHeight="1">
      <c r="A83" s="44"/>
    </row>
    <row r="85" spans="1:13" ht="18.75">
      <c r="A85" s="385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</row>
  </sheetData>
  <sheetProtection/>
  <mergeCells count="11">
    <mergeCell ref="K4:K5"/>
    <mergeCell ref="L4:L5"/>
    <mergeCell ref="J4:J5"/>
    <mergeCell ref="A85:M85"/>
    <mergeCell ref="I4:I5"/>
    <mergeCell ref="H4:H5"/>
    <mergeCell ref="J1:M1"/>
    <mergeCell ref="A4:E5"/>
    <mergeCell ref="F4:F5"/>
    <mergeCell ref="G4:G5"/>
    <mergeCell ref="M4:M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Sans,Normal"&amp;22 &amp;24 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T74"/>
  <sheetViews>
    <sheetView showGridLines="0" view="pageBreakPreview" zoomScale="60" zoomScaleNormal="60" zoomScalePageLayoutView="0" workbookViewId="0" topLeftCell="A6">
      <selection activeCell="F42" sqref="F42"/>
    </sheetView>
  </sheetViews>
  <sheetFormatPr defaultColWidth="9.77734375" defaultRowHeight="15.75"/>
  <cols>
    <col min="1" max="2" width="2.77734375" style="1" customWidth="1"/>
    <col min="3" max="4" width="2.88671875" style="1" customWidth="1"/>
    <col min="5" max="5" width="55.3359375" style="1" customWidth="1"/>
    <col min="6" max="9" width="13.77734375" style="47" customWidth="1"/>
    <col min="10" max="12" width="13.77734375" style="2" customWidth="1"/>
    <col min="13" max="13" width="8.6640625" style="99" customWidth="1"/>
    <col min="14" max="14" width="9.5546875" style="1" customWidth="1"/>
    <col min="15" max="15" width="21.4453125" style="1" bestFit="1" customWidth="1"/>
    <col min="16" max="17" width="9.77734375" style="1" customWidth="1"/>
    <col min="18" max="18" width="12.77734375" style="1" customWidth="1"/>
    <col min="19" max="25" width="9.77734375" style="1" customWidth="1"/>
    <col min="26" max="27" width="5.77734375" style="1" customWidth="1"/>
    <col min="28" max="30" width="9.77734375" style="1" customWidth="1"/>
    <col min="31" max="31" width="12.77734375" style="1" customWidth="1"/>
    <col min="32" max="16384" width="9.77734375" style="1" customWidth="1"/>
  </cols>
  <sheetData>
    <row r="1" spans="1:20" ht="26.25">
      <c r="A1" s="326" t="s">
        <v>75</v>
      </c>
      <c r="B1" s="94"/>
      <c r="C1" s="94"/>
      <c r="D1" s="94"/>
      <c r="E1" s="94"/>
      <c r="F1" s="94"/>
      <c r="G1" s="94"/>
      <c r="H1" s="94"/>
      <c r="I1" s="94"/>
      <c r="J1" s="363" t="s">
        <v>212</v>
      </c>
      <c r="K1" s="363"/>
      <c r="L1" s="363"/>
      <c r="M1" s="363"/>
      <c r="N1" s="2"/>
      <c r="O1" s="2"/>
      <c r="P1" s="2"/>
      <c r="Q1" s="2"/>
      <c r="R1" s="2"/>
      <c r="S1" s="2"/>
      <c r="T1" s="2"/>
    </row>
    <row r="2" spans="1:20" ht="26.25">
      <c r="A2" s="300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"/>
      <c r="O2" s="2"/>
      <c r="P2" s="2"/>
      <c r="Q2" s="2"/>
      <c r="R2" s="2"/>
      <c r="S2" s="2"/>
      <c r="T2" s="2"/>
    </row>
    <row r="3" spans="1:20" ht="14.2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"/>
      <c r="O3" s="2"/>
      <c r="P3" s="2"/>
      <c r="Q3" s="2"/>
      <c r="R3" s="2"/>
      <c r="S3" s="2"/>
      <c r="T3" s="2"/>
    </row>
    <row r="4" spans="1:20" ht="24.75" customHeight="1">
      <c r="A4" s="372" t="s">
        <v>231</v>
      </c>
      <c r="B4" s="372"/>
      <c r="C4" s="372"/>
      <c r="D4" s="372"/>
      <c r="E4" s="372"/>
      <c r="F4" s="353">
        <v>2000</v>
      </c>
      <c r="G4" s="353">
        <v>2001</v>
      </c>
      <c r="H4" s="383">
        <v>2002</v>
      </c>
      <c r="I4" s="383">
        <v>2003</v>
      </c>
      <c r="J4" s="383">
        <v>2004</v>
      </c>
      <c r="K4" s="383">
        <v>2005</v>
      </c>
      <c r="L4" s="383" t="s">
        <v>518</v>
      </c>
      <c r="M4" s="386" t="s">
        <v>268</v>
      </c>
      <c r="N4" s="2"/>
      <c r="O4" s="2"/>
      <c r="P4" s="2"/>
      <c r="Q4" s="2"/>
      <c r="R4" s="2"/>
      <c r="S4" s="2"/>
      <c r="T4" s="2"/>
    </row>
    <row r="5" spans="1:20" ht="24.75" customHeight="1">
      <c r="A5" s="373"/>
      <c r="B5" s="373"/>
      <c r="C5" s="373"/>
      <c r="D5" s="373"/>
      <c r="E5" s="373"/>
      <c r="F5" s="354"/>
      <c r="G5" s="354"/>
      <c r="H5" s="384"/>
      <c r="I5" s="384"/>
      <c r="J5" s="384"/>
      <c r="K5" s="384"/>
      <c r="L5" s="384"/>
      <c r="M5" s="354"/>
      <c r="N5" s="2"/>
      <c r="O5" s="2"/>
      <c r="P5" s="2"/>
      <c r="Q5" s="2"/>
      <c r="R5" s="2"/>
      <c r="S5" s="2"/>
      <c r="T5" s="2"/>
    </row>
    <row r="6" spans="1:20" s="6" customFormat="1" ht="24" customHeight="1">
      <c r="A6" s="18"/>
      <c r="B6" s="18"/>
      <c r="C6" s="18"/>
      <c r="D6" s="18"/>
      <c r="E6" s="18"/>
      <c r="F6" s="4"/>
      <c r="G6" s="4"/>
      <c r="H6" s="4"/>
      <c r="I6" s="4"/>
      <c r="J6" s="19"/>
      <c r="K6" s="19"/>
      <c r="L6" s="19"/>
      <c r="M6" s="36"/>
      <c r="N6" s="18"/>
      <c r="O6" s="18"/>
      <c r="P6" s="18"/>
      <c r="Q6" s="18"/>
      <c r="R6" s="18"/>
      <c r="S6" s="18"/>
      <c r="T6" s="18"/>
    </row>
    <row r="7" spans="1:16" s="18" customFormat="1" ht="16.5" customHeight="1">
      <c r="A7" s="3"/>
      <c r="B7" s="3" t="s">
        <v>343</v>
      </c>
      <c r="C7" s="29"/>
      <c r="D7" s="29"/>
      <c r="E7" s="29"/>
      <c r="F7" s="331"/>
      <c r="G7" s="331"/>
      <c r="H7" s="331"/>
      <c r="I7" s="331"/>
      <c r="J7" s="331"/>
      <c r="K7" s="331"/>
      <c r="L7" s="331"/>
      <c r="M7" s="327"/>
      <c r="O7" s="33"/>
      <c r="P7" s="36"/>
    </row>
    <row r="8" spans="1:16" s="18" customFormat="1" ht="15.75">
      <c r="A8" s="232"/>
      <c r="B8" s="232" t="s">
        <v>395</v>
      </c>
      <c r="C8" s="228"/>
      <c r="D8" s="228"/>
      <c r="E8" s="228"/>
      <c r="F8" s="259">
        <v>358418.39795559517</v>
      </c>
      <c r="G8" s="259">
        <v>225135.54424791023</v>
      </c>
      <c r="H8" s="259">
        <v>653920.4473355854</v>
      </c>
      <c r="I8" s="259">
        <v>659580.8593337159</v>
      </c>
      <c r="J8" s="259">
        <v>795876.0282920377</v>
      </c>
      <c r="K8" s="259">
        <v>622944.0536480799</v>
      </c>
      <c r="L8" s="259">
        <v>659598.7341772151</v>
      </c>
      <c r="M8" s="259">
        <f>(((L8/F8)^(1/6))-1)*100</f>
        <v>10.700161177167988</v>
      </c>
      <c r="O8" s="33"/>
      <c r="P8" s="36"/>
    </row>
    <row r="9" spans="1:16" s="18" customFormat="1" ht="9" customHeight="1">
      <c r="A9" s="3"/>
      <c r="B9" s="3"/>
      <c r="C9" s="29"/>
      <c r="D9" s="29"/>
      <c r="E9" s="29"/>
      <c r="F9" s="198"/>
      <c r="G9" s="198"/>
      <c r="H9" s="198"/>
      <c r="I9" s="198"/>
      <c r="J9" s="198"/>
      <c r="K9" s="198"/>
      <c r="L9" s="198"/>
      <c r="M9" s="198"/>
      <c r="O9" s="33"/>
      <c r="P9" s="36"/>
    </row>
    <row r="10" spans="1:16" s="18" customFormat="1" ht="17.25" customHeight="1">
      <c r="A10" s="52"/>
      <c r="B10" s="3"/>
      <c r="C10" s="3" t="s">
        <v>371</v>
      </c>
      <c r="D10" s="3"/>
      <c r="E10" s="3"/>
      <c r="F10" s="198">
        <v>141212.3340967811</v>
      </c>
      <c r="G10" s="198">
        <v>128295.37871675154</v>
      </c>
      <c r="H10" s="198">
        <v>214581.31467706067</v>
      </c>
      <c r="I10" s="198">
        <v>334393.61792408576</v>
      </c>
      <c r="J10" s="198">
        <v>502853.61362386146</v>
      </c>
      <c r="K10" s="198">
        <v>423584.521055639</v>
      </c>
      <c r="L10" s="198">
        <v>502854.71806674334</v>
      </c>
      <c r="M10" s="198">
        <f>(((L10/F10)^(1/6))-1)*100</f>
        <v>23.574344746635667</v>
      </c>
      <c r="O10" s="33"/>
      <c r="P10" s="36"/>
    </row>
    <row r="11" spans="1:16" s="18" customFormat="1" ht="20.25" customHeight="1">
      <c r="A11" s="232"/>
      <c r="B11" s="232"/>
      <c r="C11" s="232" t="s">
        <v>372</v>
      </c>
      <c r="D11" s="232"/>
      <c r="E11" s="232"/>
      <c r="F11" s="259">
        <v>217206.0638588141</v>
      </c>
      <c r="G11" s="259">
        <v>96840.1655311587</v>
      </c>
      <c r="H11" s="259">
        <v>439339.1326585246</v>
      </c>
      <c r="I11" s="259">
        <v>325187.2414096301</v>
      </c>
      <c r="J11" s="259">
        <v>293022.4146681762</v>
      </c>
      <c r="K11" s="259">
        <v>199359.5325924409</v>
      </c>
      <c r="L11" s="259">
        <v>156744.0161104718</v>
      </c>
      <c r="M11" s="259">
        <f>(((L11/F11)^(1/6))-1)*100</f>
        <v>-5.292035192447364</v>
      </c>
      <c r="O11" s="33"/>
      <c r="P11" s="36"/>
    </row>
    <row r="12" spans="1:16" s="18" customFormat="1" ht="48" customHeight="1">
      <c r="A12" s="302" t="s">
        <v>445</v>
      </c>
      <c r="B12" s="3"/>
      <c r="C12" s="3"/>
      <c r="D12" s="3"/>
      <c r="E12" s="3"/>
      <c r="F12" s="198"/>
      <c r="G12" s="198"/>
      <c r="H12" s="198"/>
      <c r="I12" s="198"/>
      <c r="J12" s="198"/>
      <c r="K12" s="198"/>
      <c r="L12" s="198"/>
      <c r="M12" s="198"/>
      <c r="O12" s="33"/>
      <c r="P12" s="36"/>
    </row>
    <row r="13" spans="1:16" s="18" customFormat="1" ht="16.5" customHeight="1">
      <c r="A13" s="3"/>
      <c r="B13" s="3" t="s">
        <v>426</v>
      </c>
      <c r="C13" s="3"/>
      <c r="D13" s="3"/>
      <c r="E13" s="3"/>
      <c r="F13" s="198"/>
      <c r="G13" s="198"/>
      <c r="H13" s="198"/>
      <c r="I13" s="198"/>
      <c r="J13" s="198"/>
      <c r="K13" s="198"/>
      <c r="L13" s="198"/>
      <c r="M13" s="198"/>
      <c r="O13" s="33"/>
      <c r="P13" s="36"/>
    </row>
    <row r="14" spans="1:16" s="18" customFormat="1" ht="14.25" customHeight="1">
      <c r="A14" s="3"/>
      <c r="B14" s="3" t="s">
        <v>395</v>
      </c>
      <c r="C14" s="3"/>
      <c r="D14" s="3"/>
      <c r="E14" s="3"/>
      <c r="F14" s="198">
        <v>2221032.9585663313</v>
      </c>
      <c r="G14" s="198">
        <v>1919550.5989289198</v>
      </c>
      <c r="H14" s="198">
        <v>1148442.7401068176</v>
      </c>
      <c r="I14" s="198">
        <v>2059561.896954834</v>
      </c>
      <c r="J14" s="198">
        <v>2283454.8217870877</v>
      </c>
      <c r="K14" s="198">
        <v>1416399.5425965695</v>
      </c>
      <c r="L14" s="198">
        <v>1349022.4395857307</v>
      </c>
      <c r="M14" s="198">
        <f>(((L14/F14)^(1/6))-1)*100</f>
        <v>-7.97396828133482</v>
      </c>
      <c r="O14" s="33"/>
      <c r="P14" s="36"/>
    </row>
    <row r="15" spans="1:20" s="6" customFormat="1" ht="48" customHeight="1">
      <c r="A15" s="302" t="s">
        <v>446</v>
      </c>
      <c r="B15" s="18"/>
      <c r="C15" s="18"/>
      <c r="D15" s="18"/>
      <c r="E15" s="18"/>
      <c r="F15" s="202"/>
      <c r="G15" s="202"/>
      <c r="H15" s="202"/>
      <c r="I15" s="202"/>
      <c r="J15" s="202"/>
      <c r="K15" s="202"/>
      <c r="L15" s="202"/>
      <c r="M15" s="198"/>
      <c r="N15" s="18"/>
      <c r="O15" s="33"/>
      <c r="P15" s="18"/>
      <c r="Q15" s="18"/>
      <c r="R15" s="18"/>
      <c r="S15" s="18"/>
      <c r="T15" s="18"/>
    </row>
    <row r="16" spans="1:20" s="6" customFormat="1" ht="16.5" customHeight="1">
      <c r="A16" s="3"/>
      <c r="B16" s="3" t="s">
        <v>23</v>
      </c>
      <c r="C16" s="3"/>
      <c r="D16" s="3"/>
      <c r="E16" s="3"/>
      <c r="F16" s="203"/>
      <c r="G16" s="203"/>
      <c r="H16" s="203"/>
      <c r="I16" s="203"/>
      <c r="J16" s="203"/>
      <c r="K16" s="203"/>
      <c r="L16" s="203"/>
      <c r="M16" s="198"/>
      <c r="N16" s="18"/>
      <c r="O16" s="33"/>
      <c r="P16" s="18"/>
      <c r="Q16" s="18"/>
      <c r="R16" s="18"/>
      <c r="S16" s="18"/>
      <c r="T16" s="18"/>
    </row>
    <row r="17" spans="1:20" s="6" customFormat="1" ht="15.75">
      <c r="A17" s="232"/>
      <c r="B17" s="232" t="s">
        <v>395</v>
      </c>
      <c r="C17" s="232"/>
      <c r="D17" s="232"/>
      <c r="E17" s="232"/>
      <c r="F17" s="259">
        <v>276318.37885724794</v>
      </c>
      <c r="G17" s="259">
        <v>95953.98848263542</v>
      </c>
      <c r="H17" s="259">
        <v>86401.335176061</v>
      </c>
      <c r="I17" s="259">
        <v>98279.02178983403</v>
      </c>
      <c r="J17" s="259">
        <v>105048.6429104446</v>
      </c>
      <c r="K17" s="259">
        <v>46832.634386316146</v>
      </c>
      <c r="L17" s="259">
        <v>27095.512082853857</v>
      </c>
      <c r="M17" s="259">
        <f>(((L17/F17)^(1/6))-1)*100</f>
        <v>-32.09299157255066</v>
      </c>
      <c r="N17" s="18"/>
      <c r="O17" s="33"/>
      <c r="P17" s="36"/>
      <c r="Q17" s="18"/>
      <c r="R17" s="18"/>
      <c r="S17" s="18"/>
      <c r="T17" s="18"/>
    </row>
    <row r="18" spans="1:20" s="6" customFormat="1" ht="48" customHeight="1">
      <c r="A18" s="302" t="s">
        <v>447</v>
      </c>
      <c r="B18" s="18"/>
      <c r="C18" s="18"/>
      <c r="D18" s="18"/>
      <c r="E18" s="18"/>
      <c r="F18" s="210"/>
      <c r="G18" s="210"/>
      <c r="H18" s="210"/>
      <c r="I18" s="210"/>
      <c r="J18" s="210"/>
      <c r="K18" s="210"/>
      <c r="L18" s="210"/>
      <c r="M18" s="198"/>
      <c r="N18" s="18"/>
      <c r="O18" s="33"/>
      <c r="P18" s="18"/>
      <c r="Q18" s="18"/>
      <c r="R18" s="18"/>
      <c r="S18" s="18"/>
      <c r="T18" s="18"/>
    </row>
    <row r="19" spans="1:20" s="6" customFormat="1" ht="16.5" customHeight="1">
      <c r="A19" s="3"/>
      <c r="B19" s="3" t="s">
        <v>373</v>
      </c>
      <c r="C19" s="3"/>
      <c r="D19" s="3"/>
      <c r="E19" s="3"/>
      <c r="F19" s="198"/>
      <c r="G19" s="198"/>
      <c r="H19" s="198"/>
      <c r="I19" s="198"/>
      <c r="J19" s="198"/>
      <c r="K19" s="198"/>
      <c r="L19" s="198"/>
      <c r="M19" s="198"/>
      <c r="N19" s="18"/>
      <c r="O19" s="33"/>
      <c r="P19" s="36"/>
      <c r="Q19" s="18"/>
      <c r="R19" s="18"/>
      <c r="S19" s="18"/>
      <c r="T19" s="18"/>
    </row>
    <row r="20" spans="1:20" s="6" customFormat="1" ht="15.75">
      <c r="A20" s="3"/>
      <c r="B20" s="3" t="s">
        <v>395</v>
      </c>
      <c r="C20" s="3"/>
      <c r="D20" s="3"/>
      <c r="E20" s="3"/>
      <c r="F20" s="198">
        <v>60395.127796845554</v>
      </c>
      <c r="G20" s="198">
        <v>86273.73856372925</v>
      </c>
      <c r="H20" s="198">
        <v>93208.77050908041</v>
      </c>
      <c r="I20" s="198">
        <v>108734.19223010344</v>
      </c>
      <c r="J20" s="198">
        <v>97826.40187738849</v>
      </c>
      <c r="K20" s="198">
        <v>60214.86780889312</v>
      </c>
      <c r="L20" s="198">
        <v>61574.64902186421</v>
      </c>
      <c r="M20" s="198">
        <f>(((L20/F20)^(1/6))-1)*100</f>
        <v>0.32288361492649464</v>
      </c>
      <c r="N20" s="18"/>
      <c r="O20" s="33"/>
      <c r="P20" s="36"/>
      <c r="Q20" s="18"/>
      <c r="R20" s="18"/>
      <c r="S20" s="18"/>
      <c r="T20" s="18"/>
    </row>
    <row r="21" spans="1:20" s="6" customFormat="1" ht="48" customHeight="1">
      <c r="A21" s="302" t="s">
        <v>448</v>
      </c>
      <c r="B21" s="18"/>
      <c r="C21" s="18"/>
      <c r="D21" s="18"/>
      <c r="E21" s="18"/>
      <c r="F21" s="202"/>
      <c r="G21" s="202"/>
      <c r="H21" s="202"/>
      <c r="I21" s="202"/>
      <c r="J21" s="202"/>
      <c r="K21" s="202"/>
      <c r="L21" s="202"/>
      <c r="M21" s="198"/>
      <c r="N21" s="18"/>
      <c r="O21" s="33"/>
      <c r="P21" s="18"/>
      <c r="Q21" s="18"/>
      <c r="R21" s="18"/>
      <c r="S21" s="18"/>
      <c r="T21" s="18"/>
    </row>
    <row r="22" spans="1:20" s="6" customFormat="1" ht="16.5" customHeight="1">
      <c r="A22" s="3"/>
      <c r="B22" s="3" t="s">
        <v>349</v>
      </c>
      <c r="C22" s="3"/>
      <c r="D22" s="3"/>
      <c r="E22" s="3"/>
      <c r="F22" s="198"/>
      <c r="G22" s="198"/>
      <c r="H22" s="198"/>
      <c r="I22" s="198"/>
      <c r="J22" s="198"/>
      <c r="K22" s="198"/>
      <c r="L22" s="198"/>
      <c r="M22" s="198"/>
      <c r="N22" s="18"/>
      <c r="O22" s="33"/>
      <c r="P22" s="36"/>
      <c r="Q22" s="18"/>
      <c r="R22" s="18"/>
      <c r="S22" s="18"/>
      <c r="T22" s="18"/>
    </row>
    <row r="23" spans="1:20" s="6" customFormat="1" ht="15.75">
      <c r="A23" s="232"/>
      <c r="B23" s="232" t="s">
        <v>395</v>
      </c>
      <c r="C23" s="232"/>
      <c r="D23" s="232"/>
      <c r="E23" s="232"/>
      <c r="F23" s="259">
        <v>690198.117922514</v>
      </c>
      <c r="G23" s="259">
        <v>676956.0386593629</v>
      </c>
      <c r="H23" s="259">
        <v>652935.0609413373</v>
      </c>
      <c r="I23" s="259">
        <v>619551.9809935633</v>
      </c>
      <c r="J23" s="259">
        <v>581117.5549912343</v>
      </c>
      <c r="K23" s="259">
        <v>433864.77194975124</v>
      </c>
      <c r="L23" s="259">
        <v>586059.9154119438</v>
      </c>
      <c r="M23" s="259">
        <f>(((L23/F23)^(1/6))-1)*100</f>
        <v>-2.6891256948541775</v>
      </c>
      <c r="N23" s="18"/>
      <c r="O23" s="33"/>
      <c r="P23" s="36"/>
      <c r="Q23" s="18"/>
      <c r="R23" s="18"/>
      <c r="S23" s="18"/>
      <c r="T23" s="18"/>
    </row>
    <row r="24" spans="1:20" s="6" customFormat="1" ht="6" customHeight="1">
      <c r="A24" s="3"/>
      <c r="B24" s="3"/>
      <c r="C24" s="3"/>
      <c r="D24" s="3"/>
      <c r="E24" s="3"/>
      <c r="F24" s="198"/>
      <c r="G24" s="198"/>
      <c r="H24" s="198"/>
      <c r="I24" s="198"/>
      <c r="J24" s="198"/>
      <c r="K24" s="198"/>
      <c r="L24" s="198"/>
      <c r="M24" s="198"/>
      <c r="N24" s="18"/>
      <c r="O24" s="33"/>
      <c r="P24" s="36"/>
      <c r="Q24" s="18"/>
      <c r="R24" s="18"/>
      <c r="S24" s="18"/>
      <c r="T24" s="18"/>
    </row>
    <row r="25" spans="1:20" s="6" customFormat="1" ht="16.5" customHeight="1">
      <c r="A25" s="3"/>
      <c r="B25" s="3" t="s">
        <v>350</v>
      </c>
      <c r="C25" s="3"/>
      <c r="D25" s="3"/>
      <c r="E25" s="3"/>
      <c r="F25" s="198">
        <v>143689.444655559</v>
      </c>
      <c r="G25" s="198">
        <v>135129.3757673016</v>
      </c>
      <c r="H25" s="198">
        <v>132155.37047358992</v>
      </c>
      <c r="I25" s="198">
        <v>109375.42240782637</v>
      </c>
      <c r="J25" s="198">
        <v>126208.91388719558</v>
      </c>
      <c r="K25" s="198">
        <v>105338.54544893769</v>
      </c>
      <c r="L25" s="198">
        <v>155175.43901201148</v>
      </c>
      <c r="M25" s="198">
        <f>(((L25/F25)^(1/6))-1)*100</f>
        <v>1.2899490649619816</v>
      </c>
      <c r="N25" s="18"/>
      <c r="O25" s="33"/>
      <c r="P25" s="36"/>
      <c r="Q25" s="18"/>
      <c r="R25" s="18"/>
      <c r="S25" s="18"/>
      <c r="T25" s="18"/>
    </row>
    <row r="26" spans="1:20" s="6" customFormat="1" ht="9" customHeight="1">
      <c r="A26" s="3"/>
      <c r="B26" s="3"/>
      <c r="C26" s="3"/>
      <c r="D26" s="3"/>
      <c r="E26" s="3"/>
      <c r="F26" s="198"/>
      <c r="G26" s="198"/>
      <c r="H26" s="198"/>
      <c r="I26" s="198"/>
      <c r="J26" s="198"/>
      <c r="K26" s="198"/>
      <c r="L26" s="198"/>
      <c r="M26" s="198"/>
      <c r="N26" s="18"/>
      <c r="O26" s="33"/>
      <c r="P26" s="36"/>
      <c r="Q26" s="18"/>
      <c r="R26" s="18"/>
      <c r="S26" s="18"/>
      <c r="T26" s="18"/>
    </row>
    <row r="27" spans="1:20" s="6" customFormat="1" ht="17.25" customHeight="1">
      <c r="A27" s="251"/>
      <c r="B27" s="232"/>
      <c r="C27" s="232" t="s">
        <v>351</v>
      </c>
      <c r="D27" s="232"/>
      <c r="E27" s="232"/>
      <c r="F27" s="259">
        <v>31328.927621923038</v>
      </c>
      <c r="G27" s="259">
        <v>35504.39684970551</v>
      </c>
      <c r="H27" s="259">
        <v>36327.78591304721</v>
      </c>
      <c r="I27" s="259">
        <v>29205.54996890488</v>
      </c>
      <c r="J27" s="259">
        <v>31959.713367998535</v>
      </c>
      <c r="K27" s="259">
        <v>22679.141987558905</v>
      </c>
      <c r="L27" s="259">
        <v>25198.090001691762</v>
      </c>
      <c r="M27" s="259">
        <f>(((L27/F27)^(1/6))-1)*100</f>
        <v>-3.564482455841833</v>
      </c>
      <c r="N27" s="18"/>
      <c r="O27" s="33"/>
      <c r="P27" s="36"/>
      <c r="Q27" s="18"/>
      <c r="R27" s="18"/>
      <c r="S27" s="18"/>
      <c r="T27" s="18"/>
    </row>
    <row r="28" spans="1:20" s="6" customFormat="1" ht="20.25" customHeight="1">
      <c r="A28" s="55"/>
      <c r="B28" s="3"/>
      <c r="C28" s="3" t="s">
        <v>352</v>
      </c>
      <c r="D28" s="3"/>
      <c r="E28" s="3"/>
      <c r="F28" s="198">
        <v>91941.88366025587</v>
      </c>
      <c r="G28" s="198">
        <v>87275.0551499227</v>
      </c>
      <c r="H28" s="198">
        <v>86634.7522828508</v>
      </c>
      <c r="I28" s="198">
        <v>73740.72309645754</v>
      </c>
      <c r="J28" s="198">
        <v>80796.65728217956</v>
      </c>
      <c r="K28" s="198">
        <v>68158.7203250529</v>
      </c>
      <c r="L28" s="198">
        <v>99723.41397394687</v>
      </c>
      <c r="M28" s="198">
        <f>(((L28/F28)^(1/6))-1)*100</f>
        <v>1.3632725520210887</v>
      </c>
      <c r="N28" s="18"/>
      <c r="O28" s="33"/>
      <c r="P28" s="36"/>
      <c r="Q28" s="18"/>
      <c r="R28" s="18"/>
      <c r="S28" s="18"/>
      <c r="T28" s="18"/>
    </row>
    <row r="29" spans="1:20" s="6" customFormat="1" ht="17.25" customHeight="1">
      <c r="A29" s="251"/>
      <c r="B29" s="232"/>
      <c r="C29" s="232" t="s">
        <v>353</v>
      </c>
      <c r="D29" s="232"/>
      <c r="E29" s="232"/>
      <c r="F29" s="259">
        <v>20418.633373380097</v>
      </c>
      <c r="G29" s="259">
        <v>12349.923767673412</v>
      </c>
      <c r="H29" s="259">
        <v>9192.832277691952</v>
      </c>
      <c r="I29" s="259">
        <v>6429.149342463933</v>
      </c>
      <c r="J29" s="259">
        <v>13452.543237017506</v>
      </c>
      <c r="K29" s="259">
        <v>14500.68313632586</v>
      </c>
      <c r="L29" s="259">
        <v>30253.935036372866</v>
      </c>
      <c r="M29" s="259">
        <f>(((L29/F29)^(1/6))-1)*100</f>
        <v>6.772447944590021</v>
      </c>
      <c r="N29" s="18"/>
      <c r="O29" s="33"/>
      <c r="P29" s="36"/>
      <c r="Q29" s="18"/>
      <c r="R29" s="18"/>
      <c r="S29" s="18"/>
      <c r="T29" s="18"/>
    </row>
    <row r="30" spans="1:20" s="6" customFormat="1" ht="48" customHeight="1">
      <c r="A30" s="302" t="s">
        <v>73</v>
      </c>
      <c r="B30" s="18"/>
      <c r="C30" s="18"/>
      <c r="D30" s="18"/>
      <c r="E30" s="18"/>
      <c r="F30" s="210"/>
      <c r="G30" s="210"/>
      <c r="H30" s="210"/>
      <c r="I30" s="210"/>
      <c r="J30" s="210"/>
      <c r="K30" s="210"/>
      <c r="L30" s="210"/>
      <c r="M30" s="198"/>
      <c r="N30" s="18"/>
      <c r="O30" s="33"/>
      <c r="P30" s="18"/>
      <c r="Q30" s="18"/>
      <c r="R30" s="18"/>
      <c r="S30" s="18"/>
      <c r="T30" s="18"/>
    </row>
    <row r="31" spans="1:20" s="6" customFormat="1" ht="20.25" customHeight="1">
      <c r="A31" s="3"/>
      <c r="B31" s="3" t="s">
        <v>355</v>
      </c>
      <c r="C31" s="3"/>
      <c r="D31" s="3"/>
      <c r="E31" s="3"/>
      <c r="F31" s="198"/>
      <c r="G31" s="198"/>
      <c r="H31" s="198"/>
      <c r="I31" s="198"/>
      <c r="J31" s="198"/>
      <c r="K31" s="198"/>
      <c r="L31" s="198"/>
      <c r="M31" s="198"/>
      <c r="N31" s="18"/>
      <c r="O31" s="33"/>
      <c r="P31" s="36"/>
      <c r="Q31" s="18"/>
      <c r="R31" s="18"/>
      <c r="S31" s="18"/>
      <c r="T31" s="18"/>
    </row>
    <row r="32" spans="1:20" s="6" customFormat="1" ht="15.75">
      <c r="A32" s="3"/>
      <c r="B32" s="3" t="s">
        <v>395</v>
      </c>
      <c r="C32" s="3"/>
      <c r="D32" s="3"/>
      <c r="E32" s="3"/>
      <c r="F32" s="198">
        <v>4575939.206090956</v>
      </c>
      <c r="G32" s="198">
        <v>4325368.3645394305</v>
      </c>
      <c r="H32" s="198">
        <v>3739008.6505083083</v>
      </c>
      <c r="I32" s="198">
        <v>5550213.42871788</v>
      </c>
      <c r="J32" s="198">
        <v>4768601.756976099</v>
      </c>
      <c r="K32" s="198">
        <v>4874245.9086848665</v>
      </c>
      <c r="L32" s="198">
        <v>4907093.719307315</v>
      </c>
      <c r="M32" s="198">
        <f>(((L32/F32)^(1/6))-1)*100</f>
        <v>1.1713047986614544</v>
      </c>
      <c r="N32" s="18"/>
      <c r="O32" s="33"/>
      <c r="P32" s="36"/>
      <c r="Q32" s="18"/>
      <c r="R32" s="18"/>
      <c r="S32" s="18"/>
      <c r="T32" s="18"/>
    </row>
    <row r="33" spans="1:20" s="6" customFormat="1" ht="24" customHeight="1">
      <c r="A33" s="322"/>
      <c r="B33" s="322"/>
      <c r="C33" s="322"/>
      <c r="D33" s="322"/>
      <c r="E33" s="322"/>
      <c r="F33" s="333"/>
      <c r="G33" s="333"/>
      <c r="H33" s="333"/>
      <c r="I33" s="333"/>
      <c r="J33" s="333"/>
      <c r="K33" s="333"/>
      <c r="L33" s="333"/>
      <c r="M33" s="334"/>
      <c r="N33" s="18"/>
      <c r="O33" s="33"/>
      <c r="P33" s="36"/>
      <c r="Q33" s="18"/>
      <c r="R33" s="18"/>
      <c r="S33" s="18"/>
      <c r="T33" s="18"/>
    </row>
    <row r="34" spans="1:20" s="6" customFormat="1" ht="14.25" customHeight="1">
      <c r="A34" s="18"/>
      <c r="B34" s="18"/>
      <c r="C34" s="18"/>
      <c r="D34" s="18"/>
      <c r="E34" s="18"/>
      <c r="F34" s="42"/>
      <c r="G34" s="42"/>
      <c r="H34" s="42"/>
      <c r="I34" s="42"/>
      <c r="J34" s="42"/>
      <c r="K34" s="42"/>
      <c r="L34" s="42"/>
      <c r="M34" s="332"/>
      <c r="N34" s="18"/>
      <c r="O34" s="18"/>
      <c r="P34" s="36"/>
      <c r="Q34" s="18"/>
      <c r="R34" s="18"/>
      <c r="S34" s="18"/>
      <c r="T34" s="18"/>
    </row>
    <row r="35" spans="1:20" s="153" customFormat="1" ht="49.5" customHeight="1">
      <c r="A35" s="387" t="s">
        <v>522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151"/>
      <c r="O35" s="151"/>
      <c r="P35" s="151"/>
      <c r="Q35" s="151"/>
      <c r="R35" s="151"/>
      <c r="S35" s="151"/>
      <c r="T35" s="151"/>
    </row>
    <row r="36" spans="1:20" s="153" customFormat="1" ht="24.75" customHeight="1">
      <c r="A36" s="370" t="s">
        <v>500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51"/>
      <c r="O36" s="151"/>
      <c r="P36" s="151"/>
      <c r="Q36" s="151"/>
      <c r="R36" s="151"/>
      <c r="S36" s="151"/>
      <c r="T36" s="151"/>
    </row>
    <row r="37" spans="1:13" s="153" customFormat="1" ht="16.5">
      <c r="A37" s="388" t="s">
        <v>516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</row>
    <row r="74" spans="1:13" ht="18.75">
      <c r="A74" s="385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</row>
  </sheetData>
  <sheetProtection/>
  <mergeCells count="14">
    <mergeCell ref="J4:J5"/>
    <mergeCell ref="I4:I5"/>
    <mergeCell ref="H4:H5"/>
    <mergeCell ref="F4:F5"/>
    <mergeCell ref="G4:G5"/>
    <mergeCell ref="M4:M5"/>
    <mergeCell ref="K4:K5"/>
    <mergeCell ref="L4:L5"/>
    <mergeCell ref="J1:M1"/>
    <mergeCell ref="A74:M74"/>
    <mergeCell ref="A4:E5"/>
    <mergeCell ref="A35:M35"/>
    <mergeCell ref="A37:M37"/>
    <mergeCell ref="A36:M36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16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N101"/>
  <sheetViews>
    <sheetView showGridLines="0" view="pageBreakPreview" zoomScale="60" zoomScaleNormal="60" zoomScalePageLayoutView="0" workbookViewId="0" topLeftCell="A1">
      <selection activeCell="E3" sqref="E3"/>
    </sheetView>
  </sheetViews>
  <sheetFormatPr defaultColWidth="9.77734375" defaultRowHeight="15.75"/>
  <cols>
    <col min="1" max="4" width="2.77734375" style="1" customWidth="1"/>
    <col min="5" max="5" width="48.6640625" style="1" customWidth="1"/>
    <col min="6" max="6" width="15.10546875" style="1" customWidth="1"/>
    <col min="7" max="12" width="15.21484375" style="1" customWidth="1"/>
    <col min="13" max="13" width="9.77734375" style="100" customWidth="1"/>
    <col min="14" max="14" width="9.77734375" style="59" customWidth="1"/>
    <col min="15" max="16384" width="9.77734375" style="1" customWidth="1"/>
  </cols>
  <sheetData>
    <row r="1" spans="1:12" ht="26.25">
      <c r="A1" s="326" t="s">
        <v>485</v>
      </c>
      <c r="B1" s="94"/>
      <c r="C1" s="94"/>
      <c r="D1" s="94"/>
      <c r="E1" s="94"/>
      <c r="F1" s="94"/>
      <c r="G1" s="94"/>
      <c r="H1" s="94"/>
      <c r="L1" s="301" t="s">
        <v>213</v>
      </c>
    </row>
    <row r="2" spans="1:12" ht="26.25">
      <c r="A2" s="300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s="2" customFormat="1" ht="15.7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01"/>
      <c r="N3" s="80"/>
    </row>
    <row r="4" spans="1:12" ht="49.5" customHeight="1">
      <c r="A4" s="389" t="s">
        <v>231</v>
      </c>
      <c r="B4" s="389"/>
      <c r="C4" s="389"/>
      <c r="D4" s="389"/>
      <c r="E4" s="389"/>
      <c r="F4" s="340">
        <v>2000</v>
      </c>
      <c r="G4" s="340">
        <v>2001</v>
      </c>
      <c r="H4" s="340">
        <v>2002</v>
      </c>
      <c r="I4" s="340">
        <v>2003</v>
      </c>
      <c r="J4" s="340">
        <v>2004</v>
      </c>
      <c r="K4" s="340">
        <v>2005</v>
      </c>
      <c r="L4" s="340" t="s">
        <v>449</v>
      </c>
    </row>
    <row r="5" spans="1:14" s="6" customFormat="1" ht="14.25" customHeight="1">
      <c r="A5" s="307"/>
      <c r="B5" s="307"/>
      <c r="C5" s="307"/>
      <c r="D5" s="307"/>
      <c r="E5" s="307"/>
      <c r="F5" s="335"/>
      <c r="G5" s="335"/>
      <c r="H5" s="335"/>
      <c r="I5" s="335"/>
      <c r="J5" s="335"/>
      <c r="K5" s="335"/>
      <c r="L5" s="335"/>
      <c r="M5" s="102"/>
      <c r="N5" s="16"/>
    </row>
    <row r="6" spans="1:14" s="6" customFormat="1" ht="24" customHeight="1">
      <c r="A6" s="336" t="s">
        <v>246</v>
      </c>
      <c r="B6" s="18"/>
      <c r="C6" s="18"/>
      <c r="D6" s="18"/>
      <c r="E6" s="18"/>
      <c r="F6" s="103"/>
      <c r="G6" s="103"/>
      <c r="H6" s="103"/>
      <c r="I6" s="103"/>
      <c r="J6" s="103"/>
      <c r="K6" s="103"/>
      <c r="L6" s="103"/>
      <c r="M6" s="40"/>
      <c r="N6" s="16"/>
    </row>
    <row r="7" spans="1:14" s="6" customFormat="1" ht="35.25" customHeight="1">
      <c r="A7" s="337" t="s">
        <v>253</v>
      </c>
      <c r="B7" s="291"/>
      <c r="C7" s="291"/>
      <c r="D7" s="291"/>
      <c r="E7" s="291"/>
      <c r="F7" s="104"/>
      <c r="G7" s="104"/>
      <c r="H7" s="104"/>
      <c r="I7" s="104"/>
      <c r="J7" s="104"/>
      <c r="K7" s="104"/>
      <c r="L7" s="104"/>
      <c r="M7" s="102"/>
      <c r="N7" s="16"/>
    </row>
    <row r="8" spans="1:14" s="6" customFormat="1" ht="16.5" customHeight="1">
      <c r="A8" s="232"/>
      <c r="B8" s="232" t="s">
        <v>374</v>
      </c>
      <c r="C8" s="228"/>
      <c r="D8" s="228"/>
      <c r="E8" s="228"/>
      <c r="F8" s="266">
        <v>97483412</v>
      </c>
      <c r="G8" s="266">
        <v>99715512</v>
      </c>
      <c r="H8" s="266">
        <v>100909383</v>
      </c>
      <c r="I8" s="266">
        <v>101999558</v>
      </c>
      <c r="J8" s="266">
        <v>103001871</v>
      </c>
      <c r="K8" s="266">
        <v>103263388</v>
      </c>
      <c r="L8" s="266">
        <v>104874282</v>
      </c>
      <c r="M8" s="40"/>
      <c r="N8" s="16"/>
    </row>
    <row r="9" spans="1:14" s="6" customFormat="1" ht="6.75" customHeight="1">
      <c r="A9" s="3"/>
      <c r="B9" s="3"/>
      <c r="C9" s="29"/>
      <c r="D9" s="29"/>
      <c r="E9" s="29"/>
      <c r="F9" s="105"/>
      <c r="G9" s="105"/>
      <c r="H9" s="105"/>
      <c r="I9" s="105"/>
      <c r="J9" s="105"/>
      <c r="K9" s="105"/>
      <c r="L9" s="105"/>
      <c r="M9" s="40"/>
      <c r="N9" s="16"/>
    </row>
    <row r="10" spans="1:14" s="6" customFormat="1" ht="16.5" customHeight="1">
      <c r="A10" s="3"/>
      <c r="B10" s="3" t="s">
        <v>376</v>
      </c>
      <c r="C10" s="29"/>
      <c r="D10" s="29"/>
      <c r="E10" s="29"/>
      <c r="F10" s="106"/>
      <c r="G10" s="106"/>
      <c r="H10" s="106"/>
      <c r="I10" s="106"/>
      <c r="J10" s="106"/>
      <c r="K10" s="106"/>
      <c r="L10" s="106"/>
      <c r="M10" s="40"/>
      <c r="N10" s="16"/>
    </row>
    <row r="11" spans="1:14" s="6" customFormat="1" ht="15.75">
      <c r="A11" s="3"/>
      <c r="B11" s="3" t="s">
        <v>79</v>
      </c>
      <c r="C11" s="29"/>
      <c r="D11" s="29"/>
      <c r="E11" s="29"/>
      <c r="F11" s="106"/>
      <c r="G11" s="106"/>
      <c r="H11" s="106"/>
      <c r="I11" s="106"/>
      <c r="J11" s="106"/>
      <c r="K11" s="106"/>
      <c r="L11" s="106"/>
      <c r="M11" s="40"/>
      <c r="N11" s="16"/>
    </row>
    <row r="12" spans="1:14" s="6" customFormat="1" ht="6" customHeight="1">
      <c r="A12" s="3"/>
      <c r="B12" s="3"/>
      <c r="C12" s="29"/>
      <c r="D12" s="29"/>
      <c r="E12" s="29"/>
      <c r="F12" s="106"/>
      <c r="G12" s="106"/>
      <c r="H12" s="106"/>
      <c r="I12" s="106"/>
      <c r="J12" s="106"/>
      <c r="K12" s="106"/>
      <c r="L12" s="106"/>
      <c r="M12" s="40"/>
      <c r="N12" s="16"/>
    </row>
    <row r="13" spans="1:14" s="6" customFormat="1" ht="16.5" customHeight="1">
      <c r="A13" s="3"/>
      <c r="B13" s="29"/>
      <c r="C13" s="29" t="s">
        <v>111</v>
      </c>
      <c r="D13" s="29"/>
      <c r="E13" s="29"/>
      <c r="F13" s="111">
        <v>74</v>
      </c>
      <c r="G13" s="111">
        <v>74.3</v>
      </c>
      <c r="H13" s="111">
        <v>74.4</v>
      </c>
      <c r="I13" s="111">
        <v>74.5</v>
      </c>
      <c r="J13" s="111">
        <v>74.5</v>
      </c>
      <c r="K13" s="111">
        <v>74.5</v>
      </c>
      <c r="L13" s="111">
        <v>74.8</v>
      </c>
      <c r="M13" s="40"/>
      <c r="N13" s="16"/>
    </row>
    <row r="14" spans="1:14" s="6" customFormat="1" ht="19.5" customHeight="1">
      <c r="A14" s="232"/>
      <c r="B14" s="228"/>
      <c r="C14" s="228" t="s">
        <v>278</v>
      </c>
      <c r="D14" s="228"/>
      <c r="E14" s="228"/>
      <c r="F14" s="267">
        <v>71.3</v>
      </c>
      <c r="G14" s="267">
        <v>71.5</v>
      </c>
      <c r="H14" s="267">
        <v>71.7</v>
      </c>
      <c r="I14" s="267">
        <v>71.8</v>
      </c>
      <c r="J14" s="267">
        <v>71.8</v>
      </c>
      <c r="K14" s="267">
        <v>71.8</v>
      </c>
      <c r="L14" s="267">
        <v>72.4</v>
      </c>
      <c r="M14" s="40"/>
      <c r="N14" s="16"/>
    </row>
    <row r="15" spans="1:14" s="6" customFormat="1" ht="16.5" customHeight="1">
      <c r="A15" s="3"/>
      <c r="B15" s="29"/>
      <c r="C15" s="29" t="s">
        <v>279</v>
      </c>
      <c r="D15" s="29"/>
      <c r="E15" s="29"/>
      <c r="F15" s="111">
        <v>76.8</v>
      </c>
      <c r="G15" s="111">
        <v>77</v>
      </c>
      <c r="H15" s="111">
        <v>77.1</v>
      </c>
      <c r="I15" s="111">
        <v>77.2</v>
      </c>
      <c r="J15" s="111">
        <v>77.2</v>
      </c>
      <c r="K15" s="111">
        <v>77.2</v>
      </c>
      <c r="L15" s="111">
        <v>77.2</v>
      </c>
      <c r="M15" s="40"/>
      <c r="N15" s="16"/>
    </row>
    <row r="16" spans="1:14" s="6" customFormat="1" ht="35.25" customHeight="1">
      <c r="A16" s="302" t="s">
        <v>51</v>
      </c>
      <c r="B16" s="291"/>
      <c r="C16" s="291"/>
      <c r="D16" s="291"/>
      <c r="E16" s="291"/>
      <c r="F16" s="107"/>
      <c r="G16" s="107"/>
      <c r="H16" s="107"/>
      <c r="I16" s="107"/>
      <c r="J16" s="107"/>
      <c r="K16" s="107"/>
      <c r="L16" s="107"/>
      <c r="M16" s="40"/>
      <c r="N16" s="16"/>
    </row>
    <row r="17" spans="1:14" s="6" customFormat="1" ht="16.5" customHeight="1">
      <c r="A17" s="232"/>
      <c r="B17" s="232" t="s">
        <v>104</v>
      </c>
      <c r="C17" s="228"/>
      <c r="D17" s="228"/>
      <c r="E17" s="228"/>
      <c r="F17" s="266">
        <v>140629</v>
      </c>
      <c r="G17" s="266">
        <v>142765</v>
      </c>
      <c r="H17" s="266">
        <v>143264</v>
      </c>
      <c r="I17" s="266">
        <v>153605</v>
      </c>
      <c r="J17" s="266">
        <v>151139</v>
      </c>
      <c r="K17" s="266">
        <v>164329</v>
      </c>
      <c r="L17" s="266">
        <v>150440</v>
      </c>
      <c r="M17" s="40"/>
      <c r="N17" s="16"/>
    </row>
    <row r="18" spans="1:14" s="6" customFormat="1" ht="5.25" customHeight="1">
      <c r="A18" s="3"/>
      <c r="B18" s="3"/>
      <c r="C18" s="29"/>
      <c r="D18" s="29"/>
      <c r="E18" s="29"/>
      <c r="F18" s="105"/>
      <c r="G18" s="105"/>
      <c r="H18" s="105"/>
      <c r="I18" s="105"/>
      <c r="J18" s="105"/>
      <c r="K18" s="105"/>
      <c r="L18" s="105"/>
      <c r="M18" s="40"/>
      <c r="N18" s="16"/>
    </row>
    <row r="19" spans="1:14" s="6" customFormat="1" ht="16.5" customHeight="1">
      <c r="A19" s="3"/>
      <c r="B19" s="3" t="s">
        <v>105</v>
      </c>
      <c r="C19" s="29"/>
      <c r="D19" s="29"/>
      <c r="E19" s="29"/>
      <c r="F19" s="105">
        <v>32534276</v>
      </c>
      <c r="G19" s="105">
        <v>32486395</v>
      </c>
      <c r="H19" s="105">
        <v>31909987</v>
      </c>
      <c r="I19" s="105">
        <v>33158212</v>
      </c>
      <c r="J19" s="105">
        <v>33579410</v>
      </c>
      <c r="K19" s="105">
        <v>34017133</v>
      </c>
      <c r="L19" s="105">
        <v>36068901</v>
      </c>
      <c r="M19" s="40"/>
      <c r="N19" s="16"/>
    </row>
    <row r="20" spans="1:14" s="6" customFormat="1" ht="36.75" customHeight="1">
      <c r="A20" s="302" t="s">
        <v>495</v>
      </c>
      <c r="B20" s="10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40"/>
      <c r="N20" s="16"/>
    </row>
    <row r="21" spans="1:14" s="6" customFormat="1" ht="15.75">
      <c r="A21" s="338"/>
      <c r="B21" s="232" t="s">
        <v>375</v>
      </c>
      <c r="C21" s="268"/>
      <c r="D21" s="268"/>
      <c r="E21" s="268"/>
      <c r="F21" s="269">
        <v>40125600</v>
      </c>
      <c r="G21" s="269">
        <v>40527700</v>
      </c>
      <c r="H21" s="269">
        <v>40775000</v>
      </c>
      <c r="I21" s="269">
        <v>42030100</v>
      </c>
      <c r="J21" s="269">
        <v>42640600</v>
      </c>
      <c r="K21" s="269">
        <v>43232383</v>
      </c>
      <c r="L21" s="269">
        <v>44447032</v>
      </c>
      <c r="M21" s="40"/>
      <c r="N21" s="16"/>
    </row>
    <row r="22" spans="1:14" s="6" customFormat="1" ht="7.5" customHeight="1">
      <c r="A22" s="302"/>
      <c r="B22" s="3"/>
      <c r="C22" s="108"/>
      <c r="D22" s="108"/>
      <c r="E22" s="108"/>
      <c r="F22" s="109"/>
      <c r="G22" s="109"/>
      <c r="H22" s="109"/>
      <c r="I22" s="109"/>
      <c r="J22" s="109"/>
      <c r="K22" s="109"/>
      <c r="L22" s="109"/>
      <c r="M22" s="40"/>
      <c r="N22" s="16"/>
    </row>
    <row r="23" spans="1:14" s="6" customFormat="1" ht="16.5" customHeight="1">
      <c r="A23" s="3"/>
      <c r="B23" s="3" t="s">
        <v>496</v>
      </c>
      <c r="C23" s="3"/>
      <c r="D23" s="3"/>
      <c r="E23" s="3"/>
      <c r="F23" s="110"/>
      <c r="G23" s="110"/>
      <c r="H23" s="110"/>
      <c r="I23" s="110"/>
      <c r="J23" s="110"/>
      <c r="K23" s="110"/>
      <c r="L23" s="110"/>
      <c r="M23" s="40"/>
      <c r="N23" s="16"/>
    </row>
    <row r="24" spans="1:14" s="6" customFormat="1" ht="15.75">
      <c r="A24" s="3"/>
      <c r="B24" s="3" t="s">
        <v>402</v>
      </c>
      <c r="C24" s="3"/>
      <c r="D24" s="3"/>
      <c r="E24" s="3"/>
      <c r="F24" s="196">
        <v>2.33</v>
      </c>
      <c r="G24" s="196">
        <v>2.81</v>
      </c>
      <c r="H24" s="196">
        <v>2.69</v>
      </c>
      <c r="I24" s="196">
        <v>3.56</v>
      </c>
      <c r="J24" s="196">
        <v>3.74</v>
      </c>
      <c r="K24" s="196">
        <v>3.13</v>
      </c>
      <c r="L24" s="196">
        <v>3.6</v>
      </c>
      <c r="M24" s="40"/>
      <c r="N24" s="16"/>
    </row>
    <row r="25" spans="1:14" s="6" customFormat="1" ht="5.25" customHeight="1">
      <c r="A25" s="3"/>
      <c r="B25" s="3"/>
      <c r="C25" s="3"/>
      <c r="D25" s="3"/>
      <c r="E25" s="3"/>
      <c r="F25" s="196"/>
      <c r="G25" s="196"/>
      <c r="H25" s="196"/>
      <c r="I25" s="196"/>
      <c r="J25" s="196"/>
      <c r="K25" s="196"/>
      <c r="L25" s="196"/>
      <c r="M25" s="40"/>
      <c r="N25" s="16"/>
    </row>
    <row r="26" spans="1:14" s="6" customFormat="1" ht="16.5" customHeight="1">
      <c r="A26" s="3"/>
      <c r="B26" s="3" t="s">
        <v>494</v>
      </c>
      <c r="C26" s="3"/>
      <c r="D26" s="3"/>
      <c r="E26" s="3"/>
      <c r="F26" s="196"/>
      <c r="G26" s="196"/>
      <c r="H26" s="196"/>
      <c r="I26" s="196"/>
      <c r="J26" s="196"/>
      <c r="K26" s="196"/>
      <c r="L26" s="196"/>
      <c r="M26" s="40"/>
      <c r="N26" s="16"/>
    </row>
    <row r="27" spans="1:14" s="6" customFormat="1" ht="15.75">
      <c r="A27" s="232"/>
      <c r="B27" s="232" t="s">
        <v>402</v>
      </c>
      <c r="C27" s="232"/>
      <c r="D27" s="232"/>
      <c r="E27" s="232"/>
      <c r="F27" s="270">
        <v>7.11</v>
      </c>
      <c r="G27" s="270">
        <v>7.37</v>
      </c>
      <c r="H27" s="270">
        <v>7.14</v>
      </c>
      <c r="I27" s="270">
        <v>8.9</v>
      </c>
      <c r="J27" s="270">
        <v>9.06</v>
      </c>
      <c r="K27" s="270">
        <v>8.86</v>
      </c>
      <c r="L27" s="270">
        <v>9.74</v>
      </c>
      <c r="M27" s="40"/>
      <c r="N27" s="16"/>
    </row>
    <row r="28" spans="1:14" s="6" customFormat="1" ht="5.25" customHeight="1">
      <c r="A28" s="3"/>
      <c r="B28" s="3"/>
      <c r="C28" s="3"/>
      <c r="D28" s="3"/>
      <c r="E28" s="3"/>
      <c r="F28" s="196"/>
      <c r="G28" s="196"/>
      <c r="H28" s="196"/>
      <c r="I28" s="196"/>
      <c r="J28" s="196"/>
      <c r="K28" s="196"/>
      <c r="L28" s="196"/>
      <c r="M28" s="40"/>
      <c r="N28" s="16"/>
    </row>
    <row r="29" spans="1:14" s="6" customFormat="1" ht="16.5" customHeight="1">
      <c r="A29" s="3"/>
      <c r="B29" s="3" t="s">
        <v>377</v>
      </c>
      <c r="C29" s="3"/>
      <c r="D29" s="3"/>
      <c r="E29" s="3"/>
      <c r="F29" s="196"/>
      <c r="G29" s="196"/>
      <c r="H29" s="196"/>
      <c r="I29" s="196"/>
      <c r="J29" s="196"/>
      <c r="K29" s="196"/>
      <c r="L29" s="196"/>
      <c r="M29" s="40"/>
      <c r="N29" s="16"/>
    </row>
    <row r="30" spans="1:14" s="6" customFormat="1" ht="15.75">
      <c r="A30" s="3"/>
      <c r="B30" s="3" t="s">
        <v>402</v>
      </c>
      <c r="C30" s="3"/>
      <c r="D30" s="3"/>
      <c r="E30" s="3"/>
      <c r="F30" s="196">
        <v>18.02</v>
      </c>
      <c r="G30" s="196">
        <v>18.16</v>
      </c>
      <c r="H30" s="196">
        <v>16</v>
      </c>
      <c r="I30" s="196">
        <v>17.06</v>
      </c>
      <c r="J30" s="196">
        <v>16.07</v>
      </c>
      <c r="K30" s="196">
        <v>13.25</v>
      </c>
      <c r="L30" s="196">
        <v>11.73</v>
      </c>
      <c r="M30" s="40"/>
      <c r="N30" s="16"/>
    </row>
    <row r="31" spans="1:14" s="6" customFormat="1" ht="18" customHeight="1">
      <c r="A31" s="3"/>
      <c r="B31" s="3"/>
      <c r="C31" s="3"/>
      <c r="D31" s="3"/>
      <c r="E31" s="3"/>
      <c r="F31" s="110"/>
      <c r="G31" s="110"/>
      <c r="H31" s="110"/>
      <c r="I31" s="110"/>
      <c r="J31" s="110"/>
      <c r="K31" s="110"/>
      <c r="L31" s="110"/>
      <c r="M31" s="40"/>
      <c r="N31" s="16"/>
    </row>
    <row r="32" spans="1:14" s="6" customFormat="1" ht="24" customHeight="1">
      <c r="A32" s="336" t="s">
        <v>261</v>
      </c>
      <c r="B32" s="18"/>
      <c r="C32" s="18"/>
      <c r="D32" s="18"/>
      <c r="E32" s="18"/>
      <c r="F32" s="103"/>
      <c r="G32" s="103"/>
      <c r="H32" s="103"/>
      <c r="I32" s="103"/>
      <c r="J32" s="103"/>
      <c r="K32" s="103"/>
      <c r="L32" s="103"/>
      <c r="M32" s="40"/>
      <c r="N32" s="16"/>
    </row>
    <row r="33" spans="1:14" s="6" customFormat="1" ht="24" customHeight="1">
      <c r="A33" s="302" t="s">
        <v>101</v>
      </c>
      <c r="B33" s="18"/>
      <c r="C33" s="18"/>
      <c r="D33" s="18"/>
      <c r="E33" s="18"/>
      <c r="F33" s="103"/>
      <c r="G33" s="103"/>
      <c r="H33" s="103"/>
      <c r="I33" s="103"/>
      <c r="J33" s="103"/>
      <c r="K33" s="103"/>
      <c r="L33" s="103"/>
      <c r="M33" s="40"/>
      <c r="N33" s="16"/>
    </row>
    <row r="34" spans="1:14" s="6" customFormat="1" ht="15" customHeight="1">
      <c r="A34" s="302"/>
      <c r="B34" s="18"/>
      <c r="C34" s="18"/>
      <c r="D34" s="18"/>
      <c r="E34" s="18"/>
      <c r="F34" s="103"/>
      <c r="G34" s="103"/>
      <c r="H34" s="103"/>
      <c r="I34" s="103"/>
      <c r="J34" s="103"/>
      <c r="K34" s="103"/>
      <c r="L34" s="103"/>
      <c r="M34" s="40"/>
      <c r="N34" s="16"/>
    </row>
    <row r="35" spans="1:14" s="6" customFormat="1" ht="36" customHeight="1">
      <c r="A35" s="302" t="s">
        <v>18</v>
      </c>
      <c r="B35" s="302"/>
      <c r="C35" s="291"/>
      <c r="D35" s="291"/>
      <c r="E35" s="291"/>
      <c r="F35" s="109"/>
      <c r="G35" s="109"/>
      <c r="H35" s="109"/>
      <c r="I35" s="109"/>
      <c r="J35" s="109"/>
      <c r="K35" s="109"/>
      <c r="L35" s="109"/>
      <c r="M35" s="40"/>
      <c r="N35" s="16"/>
    </row>
    <row r="36" spans="1:14" s="6" customFormat="1" ht="16.5" customHeight="1">
      <c r="A36" s="3"/>
      <c r="B36" s="3" t="s">
        <v>469</v>
      </c>
      <c r="C36" s="3"/>
      <c r="D36" s="29"/>
      <c r="E36" s="29"/>
      <c r="F36" s="339"/>
      <c r="G36" s="339"/>
      <c r="H36" s="339"/>
      <c r="I36" s="339"/>
      <c r="J36" s="339"/>
      <c r="K36" s="339"/>
      <c r="L36" s="339"/>
      <c r="M36" s="40"/>
      <c r="N36" s="16"/>
    </row>
    <row r="37" spans="1:14" s="6" customFormat="1" ht="16.5" customHeight="1">
      <c r="A37" s="232"/>
      <c r="B37" s="232" t="s">
        <v>393</v>
      </c>
      <c r="C37" s="232"/>
      <c r="D37" s="228"/>
      <c r="E37" s="228"/>
      <c r="F37" s="249">
        <v>5497735.5</v>
      </c>
      <c r="G37" s="249">
        <v>5811776.3</v>
      </c>
      <c r="H37" s="249">
        <v>6267473.8</v>
      </c>
      <c r="I37" s="249">
        <v>6895356.8</v>
      </c>
      <c r="J37" s="249">
        <v>7713796.2</v>
      </c>
      <c r="K37" s="249">
        <v>8366205.3</v>
      </c>
      <c r="L37" s="249">
        <v>9155490.3</v>
      </c>
      <c r="M37" s="40"/>
      <c r="N37" s="16"/>
    </row>
    <row r="38" spans="1:14" s="6" customFormat="1" ht="5.25" customHeight="1">
      <c r="A38" s="3"/>
      <c r="B38" s="3"/>
      <c r="C38" s="3"/>
      <c r="D38" s="29"/>
      <c r="E38" s="29"/>
      <c r="F38" s="209"/>
      <c r="G38" s="209"/>
      <c r="H38" s="209"/>
      <c r="I38" s="209"/>
      <c r="J38" s="209"/>
      <c r="K38" s="209"/>
      <c r="L38" s="209"/>
      <c r="M38" s="40"/>
      <c r="N38" s="16"/>
    </row>
    <row r="39" spans="1:14" s="6" customFormat="1" ht="16.5" customHeight="1">
      <c r="A39" s="3"/>
      <c r="B39" s="3" t="s">
        <v>378</v>
      </c>
      <c r="C39" s="3"/>
      <c r="D39" s="29"/>
      <c r="E39" s="29"/>
      <c r="F39" s="204"/>
      <c r="G39" s="204"/>
      <c r="H39" s="204"/>
      <c r="I39" s="204"/>
      <c r="J39" s="204"/>
      <c r="K39" s="204"/>
      <c r="L39" s="204"/>
      <c r="M39" s="40"/>
      <c r="N39" s="16"/>
    </row>
    <row r="40" spans="1:14" s="6" customFormat="1" ht="16.5" customHeight="1">
      <c r="A40" s="3"/>
      <c r="B40" s="3" t="s">
        <v>393</v>
      </c>
      <c r="C40" s="3"/>
      <c r="D40" s="29"/>
      <c r="E40" s="29"/>
      <c r="F40" s="204">
        <v>4989544.8</v>
      </c>
      <c r="G40" s="204">
        <v>5271741.7</v>
      </c>
      <c r="H40" s="204">
        <v>5738983</v>
      </c>
      <c r="I40" s="204">
        <v>6248911.3</v>
      </c>
      <c r="J40" s="204">
        <v>6968759</v>
      </c>
      <c r="K40" s="204">
        <v>7496787.5</v>
      </c>
      <c r="L40" s="204">
        <v>8217754.2</v>
      </c>
      <c r="M40" s="40"/>
      <c r="N40" s="16"/>
    </row>
    <row r="41" spans="1:14" s="6" customFormat="1" ht="39" customHeight="1">
      <c r="A41" s="302" t="s">
        <v>19</v>
      </c>
      <c r="B41" s="3"/>
      <c r="C41" s="29"/>
      <c r="D41" s="29"/>
      <c r="E41" s="29"/>
      <c r="F41" s="206"/>
      <c r="G41" s="206"/>
      <c r="H41" s="206"/>
      <c r="I41" s="206"/>
      <c r="J41" s="206"/>
      <c r="K41" s="206"/>
      <c r="L41" s="206"/>
      <c r="M41" s="40"/>
      <c r="N41" s="16"/>
    </row>
    <row r="42" spans="1:14" s="6" customFormat="1" ht="16.5" customHeight="1">
      <c r="A42" s="3"/>
      <c r="B42" s="3" t="s">
        <v>320</v>
      </c>
      <c r="C42" s="29"/>
      <c r="D42" s="29"/>
      <c r="E42" s="29"/>
      <c r="F42" s="204"/>
      <c r="G42" s="204"/>
      <c r="H42" s="204"/>
      <c r="I42" s="204"/>
      <c r="J42" s="204"/>
      <c r="K42" s="204"/>
      <c r="L42" s="204"/>
      <c r="M42" s="40"/>
      <c r="N42" s="16"/>
    </row>
    <row r="43" spans="1:14" s="6" customFormat="1" ht="16.5" customHeight="1">
      <c r="A43" s="3"/>
      <c r="B43" s="3" t="s">
        <v>394</v>
      </c>
      <c r="C43" s="29"/>
      <c r="D43" s="29"/>
      <c r="E43" s="29"/>
      <c r="F43" s="204"/>
      <c r="G43" s="204"/>
      <c r="H43" s="204"/>
      <c r="I43" s="204"/>
      <c r="J43" s="204"/>
      <c r="K43" s="204"/>
      <c r="L43" s="204"/>
      <c r="M43" s="40"/>
      <c r="N43" s="16"/>
    </row>
    <row r="44" spans="1:14" s="6" customFormat="1" ht="5.25" customHeight="1">
      <c r="A44" s="3"/>
      <c r="B44" s="3"/>
      <c r="C44" s="29"/>
      <c r="D44" s="29"/>
      <c r="E44" s="29"/>
      <c r="F44" s="204"/>
      <c r="G44" s="204"/>
      <c r="H44" s="204"/>
      <c r="I44" s="204"/>
      <c r="J44" s="204"/>
      <c r="K44" s="204"/>
      <c r="L44" s="204"/>
      <c r="M44" s="40"/>
      <c r="N44" s="16"/>
    </row>
    <row r="45" spans="1:14" s="6" customFormat="1" ht="16.5" customHeight="1">
      <c r="A45" s="232"/>
      <c r="B45" s="232"/>
      <c r="C45" s="232" t="s">
        <v>112</v>
      </c>
      <c r="D45" s="232"/>
      <c r="E45" s="228"/>
      <c r="F45" s="271">
        <v>35.12</v>
      </c>
      <c r="G45" s="271">
        <v>37.57</v>
      </c>
      <c r="H45" s="271">
        <v>39.74</v>
      </c>
      <c r="I45" s="271">
        <v>41.53</v>
      </c>
      <c r="J45" s="271">
        <v>43.297</v>
      </c>
      <c r="K45" s="271">
        <v>45.241</v>
      </c>
      <c r="L45" s="271">
        <v>47.05</v>
      </c>
      <c r="M45" s="40"/>
      <c r="N45" s="16"/>
    </row>
    <row r="46" spans="1:14" s="6" customFormat="1" ht="19.5" customHeight="1">
      <c r="A46" s="3"/>
      <c r="B46" s="3"/>
      <c r="C46" s="3" t="s">
        <v>113</v>
      </c>
      <c r="D46" s="3"/>
      <c r="E46" s="29"/>
      <c r="F46" s="204">
        <v>37.9</v>
      </c>
      <c r="G46" s="204">
        <v>40.35</v>
      </c>
      <c r="H46" s="204">
        <v>42.15</v>
      </c>
      <c r="I46" s="204">
        <v>43.65</v>
      </c>
      <c r="J46" s="204">
        <v>45.24</v>
      </c>
      <c r="K46" s="204">
        <v>46.8</v>
      </c>
      <c r="L46" s="204">
        <v>48.67</v>
      </c>
      <c r="M46" s="40"/>
      <c r="N46" s="16"/>
    </row>
    <row r="47" spans="1:14" s="6" customFormat="1" ht="19.5" customHeight="1">
      <c r="A47" s="232"/>
      <c r="B47" s="232"/>
      <c r="C47" s="232" t="s">
        <v>114</v>
      </c>
      <c r="D47" s="232"/>
      <c r="E47" s="228"/>
      <c r="F47" s="271">
        <v>35.1</v>
      </c>
      <c r="G47" s="271">
        <v>37.95</v>
      </c>
      <c r="H47" s="271">
        <v>40.1</v>
      </c>
      <c r="I47" s="271">
        <v>41.85</v>
      </c>
      <c r="J47" s="271">
        <v>43.73</v>
      </c>
      <c r="K47" s="271">
        <v>45.35</v>
      </c>
      <c r="L47" s="271">
        <v>47.16</v>
      </c>
      <c r="M47" s="40"/>
      <c r="N47" s="16"/>
    </row>
    <row r="48" spans="1:14" s="6" customFormat="1" ht="16.5" customHeight="1">
      <c r="A48" s="3"/>
      <c r="B48" s="3"/>
      <c r="C48" s="3" t="s">
        <v>115</v>
      </c>
      <c r="D48" s="3"/>
      <c r="E48" s="29"/>
      <c r="F48" s="204">
        <v>32.7</v>
      </c>
      <c r="G48" s="204">
        <v>35.85</v>
      </c>
      <c r="H48" s="204">
        <v>38.3</v>
      </c>
      <c r="I48" s="204">
        <v>40.3</v>
      </c>
      <c r="J48" s="204">
        <v>42.11</v>
      </c>
      <c r="K48" s="204">
        <v>44.05</v>
      </c>
      <c r="L48" s="204">
        <v>45.81</v>
      </c>
      <c r="M48" s="40"/>
      <c r="N48" s="16"/>
    </row>
    <row r="49" spans="1:14" s="6" customFormat="1" ht="48" customHeight="1">
      <c r="A49" s="302" t="s">
        <v>20</v>
      </c>
      <c r="B49" s="3"/>
      <c r="C49" s="29"/>
      <c r="D49" s="29"/>
      <c r="E49" s="29"/>
      <c r="F49" s="206"/>
      <c r="G49" s="206"/>
      <c r="H49" s="206"/>
      <c r="I49" s="206"/>
      <c r="J49" s="206"/>
      <c r="K49" s="206"/>
      <c r="L49" s="206"/>
      <c r="M49" s="40"/>
      <c r="N49" s="16"/>
    </row>
    <row r="50" spans="1:14" s="6" customFormat="1" ht="16.5" customHeight="1">
      <c r="A50" s="3"/>
      <c r="B50" s="3" t="s">
        <v>379</v>
      </c>
      <c r="C50" s="3"/>
      <c r="D50" s="3"/>
      <c r="E50" s="3"/>
      <c r="F50" s="204"/>
      <c r="G50" s="204"/>
      <c r="H50" s="204"/>
      <c r="I50" s="209"/>
      <c r="J50" s="209"/>
      <c r="K50" s="209"/>
      <c r="L50" s="209"/>
      <c r="M50" s="40"/>
      <c r="N50" s="16"/>
    </row>
    <row r="51" spans="1:14" s="6" customFormat="1" ht="16.5" customHeight="1">
      <c r="A51" s="232"/>
      <c r="B51" s="232" t="s">
        <v>393</v>
      </c>
      <c r="C51" s="232"/>
      <c r="D51" s="232"/>
      <c r="E51" s="232"/>
      <c r="F51" s="271">
        <v>1401428.8</v>
      </c>
      <c r="G51" s="271">
        <v>1420869</v>
      </c>
      <c r="H51" s="271">
        <v>1629720.6</v>
      </c>
      <c r="I51" s="249">
        <v>1808521.6</v>
      </c>
      <c r="J51" s="249">
        <v>1906451.6</v>
      </c>
      <c r="K51" s="249">
        <v>1950948.7</v>
      </c>
      <c r="L51" s="249">
        <v>2226728.7</v>
      </c>
      <c r="M51" s="40"/>
      <c r="N51" s="16"/>
    </row>
    <row r="52" spans="1:14" s="6" customFormat="1" ht="5.25" customHeight="1">
      <c r="A52" s="3"/>
      <c r="B52" s="3"/>
      <c r="C52" s="3"/>
      <c r="D52" s="3"/>
      <c r="E52" s="3"/>
      <c r="F52" s="204"/>
      <c r="G52" s="204"/>
      <c r="H52" s="204"/>
      <c r="I52" s="209"/>
      <c r="J52" s="209"/>
      <c r="K52" s="209"/>
      <c r="L52" s="209"/>
      <c r="M52" s="40"/>
      <c r="N52" s="16"/>
    </row>
    <row r="53" spans="1:14" s="6" customFormat="1" ht="16.5" customHeight="1">
      <c r="A53" s="3"/>
      <c r="B53" s="3"/>
      <c r="C53" s="3" t="s">
        <v>116</v>
      </c>
      <c r="D53" s="3"/>
      <c r="E53" s="29"/>
      <c r="F53" s="204">
        <v>691721.5</v>
      </c>
      <c r="G53" s="204">
        <v>777740.1</v>
      </c>
      <c r="H53" s="204">
        <v>920988.9</v>
      </c>
      <c r="I53" s="204">
        <v>1028158.2</v>
      </c>
      <c r="J53" s="204">
        <v>1112894.1</v>
      </c>
      <c r="K53" s="204">
        <v>1253497.6</v>
      </c>
      <c r="L53" s="204">
        <v>1696536</v>
      </c>
      <c r="M53" s="40"/>
      <c r="N53" s="16"/>
    </row>
    <row r="54" spans="1:14" s="6" customFormat="1" ht="19.5" customHeight="1">
      <c r="A54" s="232"/>
      <c r="B54" s="232"/>
      <c r="C54" s="232" t="s">
        <v>117</v>
      </c>
      <c r="D54" s="232"/>
      <c r="E54" s="228"/>
      <c r="F54" s="271">
        <v>709707.3</v>
      </c>
      <c r="G54" s="271">
        <v>643128.9</v>
      </c>
      <c r="H54" s="271">
        <v>708731.7</v>
      </c>
      <c r="I54" s="271">
        <v>780363.4</v>
      </c>
      <c r="J54" s="271">
        <v>793557.5</v>
      </c>
      <c r="K54" s="271">
        <v>697451.1</v>
      </c>
      <c r="L54" s="271">
        <v>530192.7</v>
      </c>
      <c r="M54" s="40"/>
      <c r="N54" s="16"/>
    </row>
    <row r="55" spans="1:14" s="6" customFormat="1" ht="24" customHeight="1">
      <c r="A55" s="3"/>
      <c r="B55" s="3"/>
      <c r="C55" s="3"/>
      <c r="D55" s="3"/>
      <c r="E55" s="29"/>
      <c r="F55" s="204"/>
      <c r="G55" s="204"/>
      <c r="H55" s="204"/>
      <c r="I55" s="204"/>
      <c r="J55" s="204"/>
      <c r="K55" s="204"/>
      <c r="L55" s="204"/>
      <c r="M55" s="40"/>
      <c r="N55" s="16"/>
    </row>
    <row r="56" spans="1:14" s="6" customFormat="1" ht="16.5" customHeight="1">
      <c r="A56" s="3"/>
      <c r="B56" s="3" t="s">
        <v>382</v>
      </c>
      <c r="C56" s="29"/>
      <c r="D56" s="29"/>
      <c r="E56" s="29"/>
      <c r="F56" s="204"/>
      <c r="G56" s="204"/>
      <c r="H56" s="204"/>
      <c r="I56" s="204"/>
      <c r="J56" s="204"/>
      <c r="K56" s="204"/>
      <c r="L56" s="204"/>
      <c r="M56" s="40"/>
      <c r="N56" s="16"/>
    </row>
    <row r="57" spans="1:14" s="6" customFormat="1" ht="16.5" customHeight="1">
      <c r="A57" s="3"/>
      <c r="B57" s="3" t="s">
        <v>393</v>
      </c>
      <c r="C57" s="29"/>
      <c r="D57" s="29"/>
      <c r="E57" s="29"/>
      <c r="F57" s="204">
        <v>1184900</v>
      </c>
      <c r="G57" s="204">
        <v>1271400</v>
      </c>
      <c r="H57" s="204">
        <v>1387200</v>
      </c>
      <c r="I57" s="204">
        <v>1600300</v>
      </c>
      <c r="J57" s="204">
        <v>1771300</v>
      </c>
      <c r="K57" s="204">
        <v>1947800</v>
      </c>
      <c r="L57" s="204">
        <v>2263100</v>
      </c>
      <c r="M57" s="40"/>
      <c r="N57" s="16"/>
    </row>
    <row r="58" spans="1:14" s="6" customFormat="1" ht="5.25" customHeight="1">
      <c r="A58" s="3"/>
      <c r="B58" s="3"/>
      <c r="C58" s="29"/>
      <c r="D58" s="29"/>
      <c r="E58" s="29"/>
      <c r="F58" s="204"/>
      <c r="G58" s="204"/>
      <c r="H58" s="204"/>
      <c r="I58" s="204"/>
      <c r="J58" s="204"/>
      <c r="K58" s="204"/>
      <c r="L58" s="204"/>
      <c r="M58" s="40"/>
      <c r="N58" s="16"/>
    </row>
    <row r="59" spans="1:14" s="6" customFormat="1" ht="16.5" customHeight="1">
      <c r="A59" s="232"/>
      <c r="B59" s="232"/>
      <c r="C59" s="232" t="s">
        <v>125</v>
      </c>
      <c r="D59" s="232"/>
      <c r="E59" s="232"/>
      <c r="F59" s="271">
        <v>866200</v>
      </c>
      <c r="G59" s="271">
        <v>939100</v>
      </c>
      <c r="H59" s="271">
        <v>989400</v>
      </c>
      <c r="I59" s="271">
        <v>1133000</v>
      </c>
      <c r="J59" s="271">
        <v>1270200</v>
      </c>
      <c r="K59" s="271">
        <v>1412500</v>
      </c>
      <c r="L59" s="271">
        <v>1558800</v>
      </c>
      <c r="M59" s="40"/>
      <c r="N59" s="16"/>
    </row>
    <row r="60" spans="1:14" s="6" customFormat="1" ht="19.5" customHeight="1">
      <c r="A60" s="3"/>
      <c r="B60" s="3"/>
      <c r="C60" s="3" t="s">
        <v>126</v>
      </c>
      <c r="D60" s="3"/>
      <c r="E60" s="29"/>
      <c r="F60" s="204">
        <v>318600</v>
      </c>
      <c r="G60" s="204">
        <v>332300</v>
      </c>
      <c r="H60" s="204">
        <v>397900</v>
      </c>
      <c r="I60" s="204">
        <v>467300</v>
      </c>
      <c r="J60" s="204">
        <v>501100</v>
      </c>
      <c r="K60" s="204">
        <v>535300</v>
      </c>
      <c r="L60" s="204">
        <v>704300</v>
      </c>
      <c r="M60" s="40"/>
      <c r="N60" s="16"/>
    </row>
    <row r="61" spans="1:14" s="6" customFormat="1" ht="18" customHeight="1">
      <c r="A61" s="3"/>
      <c r="B61" s="3"/>
      <c r="C61" s="3"/>
      <c r="D61" s="3"/>
      <c r="E61" s="3"/>
      <c r="F61" s="204"/>
      <c r="G61" s="204"/>
      <c r="H61" s="204"/>
      <c r="I61" s="204"/>
      <c r="J61" s="204"/>
      <c r="K61" s="204"/>
      <c r="L61" s="204"/>
      <c r="M61" s="40"/>
      <c r="N61" s="16"/>
    </row>
    <row r="62" spans="1:14" s="6" customFormat="1" ht="16.5" customHeight="1">
      <c r="A62" s="3"/>
      <c r="B62" s="3" t="s">
        <v>383</v>
      </c>
      <c r="C62" s="3"/>
      <c r="D62" s="3"/>
      <c r="E62" s="3"/>
      <c r="F62" s="204"/>
      <c r="G62" s="204"/>
      <c r="H62" s="204"/>
      <c r="I62" s="204"/>
      <c r="J62" s="204"/>
      <c r="K62" s="204"/>
      <c r="L62" s="204"/>
      <c r="M62" s="40"/>
      <c r="N62" s="16"/>
    </row>
    <row r="63" spans="1:14" s="6" customFormat="1" ht="16.5" customHeight="1">
      <c r="A63" s="232"/>
      <c r="B63" s="232" t="s">
        <v>393</v>
      </c>
      <c r="C63" s="232"/>
      <c r="D63" s="232"/>
      <c r="E63" s="232"/>
      <c r="F63" s="271">
        <v>1246100</v>
      </c>
      <c r="G63" s="271">
        <v>1311700</v>
      </c>
      <c r="H63" s="271">
        <v>1460000</v>
      </c>
      <c r="I63" s="271">
        <v>1648200</v>
      </c>
      <c r="J63" s="271">
        <v>1792300</v>
      </c>
      <c r="K63" s="271">
        <v>1958000</v>
      </c>
      <c r="L63" s="271">
        <v>2255100</v>
      </c>
      <c r="M63" s="40"/>
      <c r="N63" s="16"/>
    </row>
    <row r="64" spans="1:14" s="6" customFormat="1" ht="5.25" customHeight="1">
      <c r="A64" s="3"/>
      <c r="B64" s="3"/>
      <c r="C64" s="3"/>
      <c r="D64" s="3"/>
      <c r="E64" s="3"/>
      <c r="F64" s="204"/>
      <c r="G64" s="204"/>
      <c r="H64" s="204"/>
      <c r="I64" s="204"/>
      <c r="J64" s="204"/>
      <c r="K64" s="204"/>
      <c r="L64" s="204"/>
      <c r="M64" s="40"/>
      <c r="N64" s="16"/>
    </row>
    <row r="65" spans="1:14" s="6" customFormat="1" ht="16.5" customHeight="1">
      <c r="A65" s="3"/>
      <c r="B65" s="3"/>
      <c r="C65" s="3" t="s">
        <v>127</v>
      </c>
      <c r="D65" s="3"/>
      <c r="E65" s="29"/>
      <c r="F65" s="204">
        <v>852100</v>
      </c>
      <c r="G65" s="204">
        <v>925300</v>
      </c>
      <c r="H65" s="204">
        <v>1060800</v>
      </c>
      <c r="I65" s="204">
        <v>1216000</v>
      </c>
      <c r="J65" s="204">
        <v>1317000</v>
      </c>
      <c r="K65" s="204">
        <v>1458500</v>
      </c>
      <c r="L65" s="204">
        <v>1656800</v>
      </c>
      <c r="M65" s="40"/>
      <c r="N65" s="16"/>
    </row>
    <row r="66" spans="1:14" s="6" customFormat="1" ht="16.5" customHeight="1">
      <c r="A66" s="232"/>
      <c r="B66" s="232"/>
      <c r="C66" s="232" t="s">
        <v>128</v>
      </c>
      <c r="D66" s="232"/>
      <c r="E66" s="228"/>
      <c r="F66" s="249">
        <v>394000</v>
      </c>
      <c r="G66" s="249">
        <v>386400</v>
      </c>
      <c r="H66" s="249">
        <v>399200</v>
      </c>
      <c r="I66" s="249">
        <v>432200</v>
      </c>
      <c r="J66" s="249">
        <v>475300</v>
      </c>
      <c r="K66" s="249">
        <v>499500</v>
      </c>
      <c r="L66" s="249">
        <v>598300</v>
      </c>
      <c r="M66" s="40"/>
      <c r="N66" s="16"/>
    </row>
    <row r="67" spans="1:14" s="6" customFormat="1" ht="15" customHeight="1">
      <c r="A67" s="3"/>
      <c r="B67" s="29"/>
      <c r="C67" s="29"/>
      <c r="D67" s="29"/>
      <c r="E67" s="29"/>
      <c r="F67" s="209"/>
      <c r="G67" s="209"/>
      <c r="H67" s="209"/>
      <c r="I67" s="209"/>
      <c r="J67" s="209"/>
      <c r="K67" s="209"/>
      <c r="L67" s="209"/>
      <c r="M67" s="40"/>
      <c r="N67" s="16"/>
    </row>
    <row r="68" spans="1:14" s="6" customFormat="1" ht="16.5" customHeight="1">
      <c r="A68" s="3"/>
      <c r="B68" s="3" t="s">
        <v>384</v>
      </c>
      <c r="C68" s="29"/>
      <c r="D68" s="29"/>
      <c r="E68" s="29"/>
      <c r="F68" s="209"/>
      <c r="G68" s="209"/>
      <c r="H68" s="209"/>
      <c r="I68" s="209"/>
      <c r="J68" s="209"/>
      <c r="K68" s="209"/>
      <c r="L68" s="209"/>
      <c r="M68" s="40"/>
      <c r="N68" s="16"/>
    </row>
    <row r="69" spans="1:14" s="6" customFormat="1" ht="15.75">
      <c r="A69" s="3"/>
      <c r="B69" s="3" t="s">
        <v>393</v>
      </c>
      <c r="C69" s="29"/>
      <c r="D69" s="29"/>
      <c r="E69" s="29"/>
      <c r="F69" s="209">
        <v>-60500</v>
      </c>
      <c r="G69" s="209">
        <v>-40300</v>
      </c>
      <c r="H69" s="209">
        <v>-72700</v>
      </c>
      <c r="I69" s="209">
        <v>-48000</v>
      </c>
      <c r="J69" s="209">
        <v>-21000</v>
      </c>
      <c r="K69" s="209">
        <v>-10200</v>
      </c>
      <c r="L69" s="209">
        <v>8000</v>
      </c>
      <c r="M69" s="40"/>
      <c r="N69" s="16"/>
    </row>
    <row r="70" spans="1:14" s="6" customFormat="1" ht="5.25" customHeight="1">
      <c r="A70" s="3"/>
      <c r="B70" s="3"/>
      <c r="C70" s="29"/>
      <c r="D70" s="29"/>
      <c r="E70" s="29"/>
      <c r="F70" s="209"/>
      <c r="G70" s="209"/>
      <c r="H70" s="209"/>
      <c r="I70" s="209"/>
      <c r="J70" s="209"/>
      <c r="K70" s="209"/>
      <c r="L70" s="209"/>
      <c r="M70" s="40"/>
      <c r="N70" s="16"/>
    </row>
    <row r="71" spans="1:14" s="6" customFormat="1" ht="16.5" customHeight="1">
      <c r="A71" s="3"/>
      <c r="B71" s="3" t="s">
        <v>385</v>
      </c>
      <c r="C71" s="3"/>
      <c r="D71" s="3"/>
      <c r="E71" s="3"/>
      <c r="F71" s="209"/>
      <c r="G71" s="209"/>
      <c r="H71" s="209"/>
      <c r="I71" s="209"/>
      <c r="J71" s="209"/>
      <c r="K71" s="209"/>
      <c r="L71" s="209"/>
      <c r="M71" s="40"/>
      <c r="N71" s="16"/>
    </row>
    <row r="72" spans="1:14" s="6" customFormat="1" ht="15.75">
      <c r="A72" s="232"/>
      <c r="B72" s="232" t="s">
        <v>393</v>
      </c>
      <c r="C72" s="232"/>
      <c r="D72" s="232"/>
      <c r="E72" s="232"/>
      <c r="F72" s="249">
        <v>-100</v>
      </c>
      <c r="G72" s="249">
        <v>-1900</v>
      </c>
      <c r="H72" s="249">
        <v>-2900</v>
      </c>
      <c r="I72" s="249">
        <v>5500</v>
      </c>
      <c r="J72" s="249">
        <v>1800</v>
      </c>
      <c r="K72" s="249">
        <v>100</v>
      </c>
      <c r="L72" s="249">
        <v>1700</v>
      </c>
      <c r="M72" s="40"/>
      <c r="N72" s="16"/>
    </row>
    <row r="73" spans="1:14" s="6" customFormat="1" ht="5.25" customHeight="1">
      <c r="A73" s="3"/>
      <c r="B73" s="3"/>
      <c r="C73" s="3"/>
      <c r="D73" s="3"/>
      <c r="E73" s="3"/>
      <c r="F73" s="209"/>
      <c r="G73" s="209"/>
      <c r="H73" s="209"/>
      <c r="I73" s="209"/>
      <c r="J73" s="209"/>
      <c r="K73" s="209"/>
      <c r="L73" s="209"/>
      <c r="M73" s="40"/>
      <c r="N73" s="16"/>
    </row>
    <row r="74" spans="1:14" s="18" customFormat="1" ht="16.5" customHeight="1">
      <c r="A74" s="3"/>
      <c r="B74" s="3" t="s">
        <v>386</v>
      </c>
      <c r="C74" s="3"/>
      <c r="D74" s="3"/>
      <c r="E74" s="29"/>
      <c r="F74" s="209"/>
      <c r="G74" s="209"/>
      <c r="H74" s="209"/>
      <c r="I74" s="209"/>
      <c r="J74" s="209"/>
      <c r="K74" s="209"/>
      <c r="L74" s="209"/>
      <c r="M74" s="40"/>
      <c r="N74" s="16"/>
    </row>
    <row r="75" spans="1:14" s="18" customFormat="1" ht="15.75">
      <c r="A75" s="3"/>
      <c r="B75" s="3" t="s">
        <v>393</v>
      </c>
      <c r="C75" s="3"/>
      <c r="D75" s="3"/>
      <c r="E75" s="29"/>
      <c r="F75" s="209">
        <v>-60600</v>
      </c>
      <c r="G75" s="209">
        <v>-42200</v>
      </c>
      <c r="H75" s="209">
        <v>-75600</v>
      </c>
      <c r="I75" s="209">
        <v>-42500</v>
      </c>
      <c r="J75" s="209">
        <v>-19200</v>
      </c>
      <c r="K75" s="209">
        <v>-10100</v>
      </c>
      <c r="L75" s="209">
        <v>9800</v>
      </c>
      <c r="M75" s="40"/>
      <c r="N75" s="16"/>
    </row>
    <row r="76" spans="1:14" s="6" customFormat="1" ht="24" customHeight="1">
      <c r="A76" s="3"/>
      <c r="B76" s="29"/>
      <c r="C76" s="29"/>
      <c r="D76" s="29"/>
      <c r="E76" s="29"/>
      <c r="F76" s="209"/>
      <c r="G76" s="209"/>
      <c r="H76" s="209"/>
      <c r="I76" s="209"/>
      <c r="J76" s="209"/>
      <c r="K76" s="209"/>
      <c r="L76" s="209"/>
      <c r="M76" s="40"/>
      <c r="N76" s="16"/>
    </row>
    <row r="77" spans="1:14" s="6" customFormat="1" ht="16.5" customHeight="1">
      <c r="A77" s="3"/>
      <c r="B77" s="3" t="s">
        <v>497</v>
      </c>
      <c r="C77" s="29"/>
      <c r="D77" s="29"/>
      <c r="E77" s="29"/>
      <c r="F77" s="209"/>
      <c r="G77" s="209"/>
      <c r="H77" s="209"/>
      <c r="I77" s="209"/>
      <c r="J77" s="209"/>
      <c r="K77" s="209"/>
      <c r="L77" s="209"/>
      <c r="M77" s="40"/>
      <c r="N77" s="16"/>
    </row>
    <row r="78" spans="1:14" s="6" customFormat="1" ht="16.5" customHeight="1">
      <c r="A78" s="232"/>
      <c r="B78" s="232" t="s">
        <v>393</v>
      </c>
      <c r="C78" s="228"/>
      <c r="D78" s="228"/>
      <c r="E78" s="228"/>
      <c r="F78" s="249">
        <v>-185900</v>
      </c>
      <c r="G78" s="249">
        <v>-223800</v>
      </c>
      <c r="H78" s="249">
        <v>-196100</v>
      </c>
      <c r="I78" s="249">
        <v>-176200</v>
      </c>
      <c r="J78" s="249">
        <v>138800</v>
      </c>
      <c r="K78" s="249">
        <v>136700</v>
      </c>
      <c r="L78" s="249">
        <v>88900</v>
      </c>
      <c r="M78" s="40"/>
      <c r="N78" s="16"/>
    </row>
    <row r="79" spans="1:14" s="6" customFormat="1" ht="6" customHeight="1">
      <c r="A79" s="3"/>
      <c r="B79" s="3"/>
      <c r="C79" s="29"/>
      <c r="D79" s="29"/>
      <c r="E79" s="29"/>
      <c r="F79" s="209"/>
      <c r="G79" s="209"/>
      <c r="H79" s="209"/>
      <c r="I79" s="209"/>
      <c r="J79" s="209"/>
      <c r="K79" s="209"/>
      <c r="L79" s="209"/>
      <c r="M79" s="40"/>
      <c r="N79" s="16"/>
    </row>
    <row r="80" spans="1:14" s="6" customFormat="1" ht="16.5" customHeight="1">
      <c r="A80" s="3"/>
      <c r="B80" s="3"/>
      <c r="C80" s="3" t="s">
        <v>499</v>
      </c>
      <c r="D80" s="3"/>
      <c r="E80" s="29"/>
      <c r="F80" s="209">
        <v>-107900</v>
      </c>
      <c r="G80" s="209">
        <v>-117900</v>
      </c>
      <c r="H80" s="209">
        <v>-134400</v>
      </c>
      <c r="I80" s="209">
        <v>-93600</v>
      </c>
      <c r="J80" s="209">
        <v>46100</v>
      </c>
      <c r="K80" s="209">
        <v>24800</v>
      </c>
      <c r="L80" s="209">
        <v>-31300</v>
      </c>
      <c r="M80" s="40"/>
      <c r="N80" s="16"/>
    </row>
    <row r="81" spans="1:14" s="6" customFormat="1" ht="19.5" customHeight="1">
      <c r="A81" s="232"/>
      <c r="B81" s="232"/>
      <c r="C81" s="232" t="s">
        <v>129</v>
      </c>
      <c r="D81" s="232"/>
      <c r="E81" s="228"/>
      <c r="F81" s="245">
        <v>23000</v>
      </c>
      <c r="G81" s="245">
        <v>9700</v>
      </c>
      <c r="H81" s="245">
        <v>12300</v>
      </c>
      <c r="I81" s="247" t="s">
        <v>505</v>
      </c>
      <c r="J81" s="247" t="s">
        <v>505</v>
      </c>
      <c r="K81" s="247" t="s">
        <v>505</v>
      </c>
      <c r="L81" s="247" t="s">
        <v>505</v>
      </c>
      <c r="M81" s="40"/>
      <c r="N81" s="16"/>
    </row>
    <row r="82" spans="1:14" s="6" customFormat="1" ht="16.5" customHeight="1">
      <c r="A82" s="3"/>
      <c r="B82" s="3"/>
      <c r="C82" s="3" t="s">
        <v>130</v>
      </c>
      <c r="D82" s="3"/>
      <c r="E82" s="29"/>
      <c r="F82" s="209">
        <v>-101000</v>
      </c>
      <c r="G82" s="209">
        <v>-115600</v>
      </c>
      <c r="H82" s="209">
        <v>-74000</v>
      </c>
      <c r="I82" s="209">
        <v>-82600</v>
      </c>
      <c r="J82" s="197">
        <v>92700</v>
      </c>
      <c r="K82" s="197">
        <v>111900</v>
      </c>
      <c r="L82" s="197">
        <v>120200</v>
      </c>
      <c r="M82" s="40"/>
      <c r="N82" s="16"/>
    </row>
    <row r="83" spans="1:14" s="6" customFormat="1" ht="15" customHeight="1">
      <c r="A83" s="3"/>
      <c r="B83" s="29"/>
      <c r="C83" s="29"/>
      <c r="D83" s="29"/>
      <c r="E83" s="29"/>
      <c r="F83" s="39" t="s">
        <v>230</v>
      </c>
      <c r="G83" s="39"/>
      <c r="H83" s="39"/>
      <c r="I83" s="39"/>
      <c r="J83" s="39"/>
      <c r="K83" s="39"/>
      <c r="L83" s="39"/>
      <c r="M83" s="40"/>
      <c r="N83" s="16"/>
    </row>
    <row r="84" ht="24" customHeight="1">
      <c r="A84" s="44" t="s">
        <v>267</v>
      </c>
    </row>
    <row r="85" ht="10.5" customHeight="1">
      <c r="A85" s="44"/>
    </row>
    <row r="86" spans="1:12" ht="18.75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</row>
    <row r="87" spans="1:11" ht="15.75">
      <c r="A87" s="2"/>
      <c r="B87" s="2"/>
      <c r="C87" s="2"/>
      <c r="D87" s="2"/>
      <c r="E87" s="2"/>
      <c r="F87" s="81"/>
      <c r="G87" s="81"/>
      <c r="H87" s="81"/>
      <c r="I87" s="81"/>
      <c r="J87" s="81"/>
      <c r="K87" s="81"/>
    </row>
    <row r="88" spans="1:11" ht="15.75">
      <c r="A88" s="2"/>
      <c r="B88" s="2"/>
      <c r="C88" s="2"/>
      <c r="D88" s="2"/>
      <c r="E88" s="2"/>
      <c r="F88" s="81"/>
      <c r="G88" s="81"/>
      <c r="H88" s="81"/>
      <c r="I88" s="81"/>
      <c r="J88" s="81"/>
      <c r="K88" s="81"/>
    </row>
    <row r="89" spans="1:11" ht="15.75">
      <c r="A89" s="2"/>
      <c r="B89" s="2"/>
      <c r="C89" s="2"/>
      <c r="D89" s="2"/>
      <c r="E89" s="2"/>
      <c r="F89" s="81"/>
      <c r="G89" s="81"/>
      <c r="H89" s="81"/>
      <c r="I89" s="81"/>
      <c r="J89" s="81"/>
      <c r="K89" s="81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sheetProtection/>
  <mergeCells count="2">
    <mergeCell ref="A4:E4"/>
    <mergeCell ref="A86:L86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paperSize="157" scale="40" r:id="rId2"/>
  <headerFooter alignWithMargins="0">
    <oddHeader>&amp;C
&amp;G</oddHeader>
    <oddFooter>&amp;C&amp;"Gill Sans,Normal"&amp;24 17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CUAUTITLAN IZCALI</dc:creator>
  <cp:keywords/>
  <dc:description/>
  <cp:lastModifiedBy>Falco2</cp:lastModifiedBy>
  <cp:lastPrinted>2008-04-23T18:09:25Z</cp:lastPrinted>
  <dcterms:created xsi:type="dcterms:W3CDTF">1999-05-14T22:35:26Z</dcterms:created>
  <dcterms:modified xsi:type="dcterms:W3CDTF">2008-04-23T18:10:02Z</dcterms:modified>
  <cp:category/>
  <cp:version/>
  <cp:contentType/>
  <cp:contentStatus/>
</cp:coreProperties>
</file>